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.fritsch\Desktop\"/>
    </mc:Choice>
  </mc:AlternateContent>
  <bookViews>
    <workbookView xWindow="0" yWindow="0" windowWidth="26595" windowHeight="14070" tabRatio="762" xr2:uid="{00000000-000D-0000-FFFF-FFFF00000000}"/>
  </bookViews>
  <sheets>
    <sheet name="Allgemein" sheetId="1" r:id="rId1"/>
    <sheet name="Info_Bildung" sheetId="9" r:id="rId2"/>
    <sheet name="Öffentlichkeitsarbeit" sheetId="7" r:id="rId3"/>
    <sheet name="Netzwerkarbeit" sheetId="10" r:id="rId4"/>
    <sheet name="Konzeptioneller Bereich" sheetId="13" r:id="rId5"/>
    <sheet name="EAMA" sheetId="12" r:id="rId6"/>
    <sheet name="FBB" sheetId="4" r:id="rId7"/>
  </sheets>
  <definedNames>
    <definedName name="Anzahl" localSheetId="6">FBB!$B$107</definedName>
    <definedName name="Anzahl" localSheetId="4">#REF!</definedName>
    <definedName name="Anzahl">#REF!</definedName>
    <definedName name="Anzahl1" localSheetId="6">FBB!$B$107</definedName>
    <definedName name="Anzahl1" localSheetId="4">#REF!</definedName>
    <definedName name="Anzahl1">#REF!</definedName>
    <definedName name="_xlnm.Print_Area" localSheetId="0">Allgemein!$A$1:$K$291</definedName>
    <definedName name="Z_55449A09_5D5F_4629_90BC_E0952DF490DE_.wvu.PrintArea" localSheetId="0" hidden="1">Allgemein!$A$1:$K$291</definedName>
  </definedNames>
  <calcPr calcId="171027"/>
  <customWorkbookViews>
    <customWorkbookView name="Jürgen Klapper - Persönliche Ansicht" guid="{55449A09-5D5F-4629-90BC-E0952DF490DE}" mergeInterval="0" personalView="1" maximized="1" windowWidth="1360" windowHeight="523" activeSheetId="2"/>
  </customWorkbookViews>
  <fileRecoveryPr autoRecover="0"/>
</workbook>
</file>

<file path=xl/calcChain.xml><?xml version="1.0" encoding="utf-8"?>
<calcChain xmlns="http://schemas.openxmlformats.org/spreadsheetml/2006/main">
  <c r="A38" i="1" l="1"/>
  <c r="F104" i="12" l="1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G235" i="1"/>
  <c r="G234" i="1"/>
  <c r="G233" i="1"/>
  <c r="G232" i="1"/>
  <c r="G231" i="1"/>
  <c r="G230" i="1"/>
  <c r="G229" i="1"/>
  <c r="J107" i="4"/>
  <c r="I107" i="4"/>
  <c r="K107" i="4" s="1"/>
  <c r="G107" i="4"/>
  <c r="F107" i="4"/>
  <c r="E107" i="4"/>
  <c r="M104" i="4"/>
  <c r="N104" i="4"/>
  <c r="M105" i="4"/>
  <c r="N105" i="4"/>
  <c r="O105" i="4"/>
  <c r="M106" i="4"/>
  <c r="N106" i="4"/>
  <c r="K105" i="4"/>
  <c r="H105" i="4"/>
  <c r="L105" i="4" s="1"/>
  <c r="K108" i="4" l="1"/>
  <c r="F108" i="4"/>
  <c r="I108" i="4"/>
  <c r="G236" i="1"/>
  <c r="G240" i="1"/>
  <c r="E108" i="4"/>
  <c r="G241" i="1"/>
  <c r="G239" i="1"/>
  <c r="J108" i="4"/>
  <c r="F102" i="10"/>
  <c r="D103" i="7"/>
  <c r="E5" i="9"/>
  <c r="F5" i="9"/>
  <c r="G5" i="9"/>
  <c r="H5" i="9"/>
  <c r="I5" i="9"/>
  <c r="E6" i="9"/>
  <c r="F6" i="9"/>
  <c r="G6" i="9"/>
  <c r="H6" i="9"/>
  <c r="I6" i="9"/>
  <c r="E7" i="9"/>
  <c r="F7" i="9"/>
  <c r="G7" i="9"/>
  <c r="H7" i="9"/>
  <c r="I7" i="9"/>
  <c r="E8" i="9"/>
  <c r="F8" i="9"/>
  <c r="G8" i="9"/>
  <c r="H8" i="9"/>
  <c r="I8" i="9"/>
  <c r="E9" i="9"/>
  <c r="F9" i="9"/>
  <c r="G9" i="9"/>
  <c r="H9" i="9"/>
  <c r="I9" i="9"/>
  <c r="E10" i="9"/>
  <c r="F10" i="9"/>
  <c r="G10" i="9"/>
  <c r="H10" i="9"/>
  <c r="I10" i="9"/>
  <c r="E11" i="9"/>
  <c r="F11" i="9"/>
  <c r="G11" i="9"/>
  <c r="H11" i="9"/>
  <c r="I11" i="9"/>
  <c r="E12" i="9"/>
  <c r="F12" i="9"/>
  <c r="G12" i="9"/>
  <c r="H12" i="9"/>
  <c r="I12" i="9"/>
  <c r="E13" i="9"/>
  <c r="F13" i="9"/>
  <c r="G13" i="9"/>
  <c r="H13" i="9"/>
  <c r="I13" i="9"/>
  <c r="E14" i="9"/>
  <c r="F14" i="9"/>
  <c r="G14" i="9"/>
  <c r="H14" i="9"/>
  <c r="I14" i="9"/>
  <c r="E15" i="9"/>
  <c r="F15" i="9"/>
  <c r="G15" i="9"/>
  <c r="H15" i="9"/>
  <c r="I15" i="9"/>
  <c r="E16" i="9"/>
  <c r="F16" i="9"/>
  <c r="G16" i="9"/>
  <c r="H16" i="9"/>
  <c r="I16" i="9"/>
  <c r="E17" i="9"/>
  <c r="F17" i="9"/>
  <c r="G17" i="9"/>
  <c r="H17" i="9"/>
  <c r="I17" i="9"/>
  <c r="E18" i="9"/>
  <c r="F18" i="9"/>
  <c r="G18" i="9"/>
  <c r="H18" i="9"/>
  <c r="I18" i="9"/>
  <c r="E19" i="9"/>
  <c r="F19" i="9"/>
  <c r="G19" i="9"/>
  <c r="H19" i="9"/>
  <c r="I19" i="9"/>
  <c r="E20" i="9"/>
  <c r="F20" i="9"/>
  <c r="G20" i="9"/>
  <c r="H20" i="9"/>
  <c r="I20" i="9"/>
  <c r="E21" i="9"/>
  <c r="F21" i="9"/>
  <c r="G21" i="9"/>
  <c r="H21" i="9"/>
  <c r="I21" i="9"/>
  <c r="E22" i="9"/>
  <c r="F22" i="9"/>
  <c r="G22" i="9"/>
  <c r="H22" i="9"/>
  <c r="I22" i="9"/>
  <c r="E23" i="9"/>
  <c r="F23" i="9"/>
  <c r="G23" i="9"/>
  <c r="H23" i="9"/>
  <c r="I23" i="9"/>
  <c r="E24" i="9"/>
  <c r="F24" i="9"/>
  <c r="G24" i="9"/>
  <c r="H24" i="9"/>
  <c r="I24" i="9"/>
  <c r="E25" i="9"/>
  <c r="F25" i="9"/>
  <c r="G25" i="9"/>
  <c r="H25" i="9"/>
  <c r="I25" i="9"/>
  <c r="E26" i="9"/>
  <c r="F26" i="9"/>
  <c r="G26" i="9"/>
  <c r="H26" i="9"/>
  <c r="I26" i="9"/>
  <c r="E27" i="9"/>
  <c r="F27" i="9"/>
  <c r="G27" i="9"/>
  <c r="H27" i="9"/>
  <c r="I27" i="9"/>
  <c r="E28" i="9"/>
  <c r="F28" i="9"/>
  <c r="G28" i="9"/>
  <c r="H28" i="9"/>
  <c r="I28" i="9"/>
  <c r="E29" i="9"/>
  <c r="F29" i="9"/>
  <c r="G29" i="9"/>
  <c r="H29" i="9"/>
  <c r="I29" i="9"/>
  <c r="E30" i="9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3" i="9"/>
  <c r="F33" i="9"/>
  <c r="G33" i="9"/>
  <c r="H33" i="9"/>
  <c r="I33" i="9"/>
  <c r="E34" i="9"/>
  <c r="F34" i="9"/>
  <c r="G34" i="9"/>
  <c r="H34" i="9"/>
  <c r="I34" i="9"/>
  <c r="E35" i="9"/>
  <c r="F35" i="9"/>
  <c r="G35" i="9"/>
  <c r="H35" i="9"/>
  <c r="I35" i="9"/>
  <c r="E36" i="9"/>
  <c r="F36" i="9"/>
  <c r="G36" i="9"/>
  <c r="H36" i="9"/>
  <c r="I36" i="9"/>
  <c r="E37" i="9"/>
  <c r="F37" i="9"/>
  <c r="G37" i="9"/>
  <c r="H37" i="9"/>
  <c r="I37" i="9"/>
  <c r="E38" i="9"/>
  <c r="F38" i="9"/>
  <c r="G38" i="9"/>
  <c r="H38" i="9"/>
  <c r="I38" i="9"/>
  <c r="E39" i="9"/>
  <c r="F39" i="9"/>
  <c r="G39" i="9"/>
  <c r="H39" i="9"/>
  <c r="I39" i="9"/>
  <c r="E40" i="9"/>
  <c r="F40" i="9"/>
  <c r="G40" i="9"/>
  <c r="H40" i="9"/>
  <c r="I40" i="9"/>
  <c r="E41" i="9"/>
  <c r="F41" i="9"/>
  <c r="G41" i="9"/>
  <c r="H41" i="9"/>
  <c r="I41" i="9"/>
  <c r="E42" i="9"/>
  <c r="F42" i="9"/>
  <c r="G42" i="9"/>
  <c r="H42" i="9"/>
  <c r="I42" i="9"/>
  <c r="E43" i="9"/>
  <c r="F43" i="9"/>
  <c r="G43" i="9"/>
  <c r="H43" i="9"/>
  <c r="I43" i="9"/>
  <c r="E44" i="9"/>
  <c r="F44" i="9"/>
  <c r="G44" i="9"/>
  <c r="H44" i="9"/>
  <c r="I44" i="9"/>
  <c r="E45" i="9"/>
  <c r="F45" i="9"/>
  <c r="G45" i="9"/>
  <c r="H45" i="9"/>
  <c r="I45" i="9"/>
  <c r="E46" i="9"/>
  <c r="F46" i="9"/>
  <c r="G46" i="9"/>
  <c r="H46" i="9"/>
  <c r="I46" i="9"/>
  <c r="E47" i="9"/>
  <c r="F47" i="9"/>
  <c r="G47" i="9"/>
  <c r="H47" i="9"/>
  <c r="I47" i="9"/>
  <c r="E48" i="9"/>
  <c r="F48" i="9"/>
  <c r="G48" i="9"/>
  <c r="H48" i="9"/>
  <c r="I48" i="9"/>
  <c r="E49" i="9"/>
  <c r="F49" i="9"/>
  <c r="G49" i="9"/>
  <c r="H49" i="9"/>
  <c r="I49" i="9"/>
  <c r="E50" i="9"/>
  <c r="F50" i="9"/>
  <c r="G50" i="9"/>
  <c r="H50" i="9"/>
  <c r="I50" i="9"/>
  <c r="E51" i="9"/>
  <c r="F51" i="9"/>
  <c r="G51" i="9"/>
  <c r="H51" i="9"/>
  <c r="I51" i="9"/>
  <c r="E52" i="9"/>
  <c r="F52" i="9"/>
  <c r="G52" i="9"/>
  <c r="H52" i="9"/>
  <c r="I52" i="9"/>
  <c r="E53" i="9"/>
  <c r="F53" i="9"/>
  <c r="G53" i="9"/>
  <c r="H53" i="9"/>
  <c r="I53" i="9"/>
  <c r="E54" i="9"/>
  <c r="F54" i="9"/>
  <c r="G54" i="9"/>
  <c r="H54" i="9"/>
  <c r="I54" i="9"/>
  <c r="E55" i="9"/>
  <c r="F55" i="9"/>
  <c r="G55" i="9"/>
  <c r="H55" i="9"/>
  <c r="I55" i="9"/>
  <c r="E56" i="9"/>
  <c r="F56" i="9"/>
  <c r="G56" i="9"/>
  <c r="H56" i="9"/>
  <c r="I56" i="9"/>
  <c r="E57" i="9"/>
  <c r="F57" i="9"/>
  <c r="G57" i="9"/>
  <c r="H57" i="9"/>
  <c r="I57" i="9"/>
  <c r="E58" i="9"/>
  <c r="F58" i="9"/>
  <c r="G58" i="9"/>
  <c r="H58" i="9"/>
  <c r="I58" i="9"/>
  <c r="E59" i="9"/>
  <c r="F59" i="9"/>
  <c r="G59" i="9"/>
  <c r="H59" i="9"/>
  <c r="I59" i="9"/>
  <c r="E60" i="9"/>
  <c r="F60" i="9"/>
  <c r="G60" i="9"/>
  <c r="H60" i="9"/>
  <c r="I60" i="9"/>
  <c r="E61" i="9"/>
  <c r="F61" i="9"/>
  <c r="G61" i="9"/>
  <c r="H61" i="9"/>
  <c r="I61" i="9"/>
  <c r="E62" i="9"/>
  <c r="F62" i="9"/>
  <c r="G62" i="9"/>
  <c r="H62" i="9"/>
  <c r="I62" i="9"/>
  <c r="E63" i="9"/>
  <c r="F63" i="9"/>
  <c r="G63" i="9"/>
  <c r="H63" i="9"/>
  <c r="I63" i="9"/>
  <c r="E64" i="9"/>
  <c r="F64" i="9"/>
  <c r="G64" i="9"/>
  <c r="H64" i="9"/>
  <c r="I64" i="9"/>
  <c r="E65" i="9"/>
  <c r="F65" i="9"/>
  <c r="G65" i="9"/>
  <c r="H65" i="9"/>
  <c r="I65" i="9"/>
  <c r="E66" i="9"/>
  <c r="F66" i="9"/>
  <c r="G66" i="9"/>
  <c r="H66" i="9"/>
  <c r="I66" i="9"/>
  <c r="E67" i="9"/>
  <c r="F67" i="9"/>
  <c r="G67" i="9"/>
  <c r="H67" i="9"/>
  <c r="I67" i="9"/>
  <c r="E68" i="9"/>
  <c r="F68" i="9"/>
  <c r="G68" i="9"/>
  <c r="H68" i="9"/>
  <c r="I68" i="9"/>
  <c r="E69" i="9"/>
  <c r="F69" i="9"/>
  <c r="G69" i="9"/>
  <c r="H69" i="9"/>
  <c r="I69" i="9"/>
  <c r="E70" i="9"/>
  <c r="F70" i="9"/>
  <c r="G70" i="9"/>
  <c r="H70" i="9"/>
  <c r="I70" i="9"/>
  <c r="E71" i="9"/>
  <c r="F71" i="9"/>
  <c r="G71" i="9"/>
  <c r="H71" i="9"/>
  <c r="I71" i="9"/>
  <c r="E72" i="9"/>
  <c r="F72" i="9"/>
  <c r="G72" i="9"/>
  <c r="H72" i="9"/>
  <c r="I72" i="9"/>
  <c r="E73" i="9"/>
  <c r="F73" i="9"/>
  <c r="G73" i="9"/>
  <c r="H73" i="9"/>
  <c r="I73" i="9"/>
  <c r="E74" i="9"/>
  <c r="F74" i="9"/>
  <c r="G74" i="9"/>
  <c r="H74" i="9"/>
  <c r="I74" i="9"/>
  <c r="E75" i="9"/>
  <c r="F75" i="9"/>
  <c r="G75" i="9"/>
  <c r="H75" i="9"/>
  <c r="I75" i="9"/>
  <c r="E76" i="9"/>
  <c r="F76" i="9"/>
  <c r="G76" i="9"/>
  <c r="H76" i="9"/>
  <c r="I76" i="9"/>
  <c r="E77" i="9"/>
  <c r="F77" i="9"/>
  <c r="G77" i="9"/>
  <c r="H77" i="9"/>
  <c r="I77" i="9"/>
  <c r="E78" i="9"/>
  <c r="F78" i="9"/>
  <c r="G78" i="9"/>
  <c r="H78" i="9"/>
  <c r="I78" i="9"/>
  <c r="E79" i="9"/>
  <c r="F79" i="9"/>
  <c r="G79" i="9"/>
  <c r="H79" i="9"/>
  <c r="I79" i="9"/>
  <c r="E80" i="9"/>
  <c r="F80" i="9"/>
  <c r="G80" i="9"/>
  <c r="H80" i="9"/>
  <c r="I80" i="9"/>
  <c r="E81" i="9"/>
  <c r="F81" i="9"/>
  <c r="G81" i="9"/>
  <c r="H81" i="9"/>
  <c r="I81" i="9"/>
  <c r="E82" i="9"/>
  <c r="F82" i="9"/>
  <c r="G82" i="9"/>
  <c r="H82" i="9"/>
  <c r="I82" i="9"/>
  <c r="E83" i="9"/>
  <c r="F83" i="9"/>
  <c r="G83" i="9"/>
  <c r="H83" i="9"/>
  <c r="I83" i="9"/>
  <c r="E84" i="9"/>
  <c r="F84" i="9"/>
  <c r="G84" i="9"/>
  <c r="H84" i="9"/>
  <c r="I84" i="9"/>
  <c r="E85" i="9"/>
  <c r="F85" i="9"/>
  <c r="G85" i="9"/>
  <c r="H85" i="9"/>
  <c r="I85" i="9"/>
  <c r="E86" i="9"/>
  <c r="F86" i="9"/>
  <c r="G86" i="9"/>
  <c r="H86" i="9"/>
  <c r="I86" i="9"/>
  <c r="E87" i="9"/>
  <c r="F87" i="9"/>
  <c r="G87" i="9"/>
  <c r="H87" i="9"/>
  <c r="I87" i="9"/>
  <c r="E88" i="9"/>
  <c r="F88" i="9"/>
  <c r="G88" i="9"/>
  <c r="H88" i="9"/>
  <c r="I88" i="9"/>
  <c r="E89" i="9"/>
  <c r="F89" i="9"/>
  <c r="G89" i="9"/>
  <c r="H89" i="9"/>
  <c r="I89" i="9"/>
  <c r="E90" i="9"/>
  <c r="F90" i="9"/>
  <c r="G90" i="9"/>
  <c r="H90" i="9"/>
  <c r="I90" i="9"/>
  <c r="E91" i="9"/>
  <c r="F91" i="9"/>
  <c r="G91" i="9"/>
  <c r="H91" i="9"/>
  <c r="I91" i="9"/>
  <c r="E92" i="9"/>
  <c r="F92" i="9"/>
  <c r="G92" i="9"/>
  <c r="H92" i="9"/>
  <c r="I92" i="9"/>
  <c r="E93" i="9"/>
  <c r="F93" i="9"/>
  <c r="G93" i="9"/>
  <c r="H93" i="9"/>
  <c r="I93" i="9"/>
  <c r="E94" i="9"/>
  <c r="F94" i="9"/>
  <c r="G94" i="9"/>
  <c r="H94" i="9"/>
  <c r="I94" i="9"/>
  <c r="E95" i="9"/>
  <c r="F95" i="9"/>
  <c r="G95" i="9"/>
  <c r="H95" i="9"/>
  <c r="I95" i="9"/>
  <c r="E96" i="9"/>
  <c r="F96" i="9"/>
  <c r="G96" i="9"/>
  <c r="H96" i="9"/>
  <c r="I96" i="9"/>
  <c r="E97" i="9"/>
  <c r="F97" i="9"/>
  <c r="G97" i="9"/>
  <c r="H97" i="9"/>
  <c r="I97" i="9"/>
  <c r="E98" i="9"/>
  <c r="F98" i="9"/>
  <c r="G98" i="9"/>
  <c r="H98" i="9"/>
  <c r="I98" i="9"/>
  <c r="E99" i="9"/>
  <c r="F99" i="9"/>
  <c r="G99" i="9"/>
  <c r="H99" i="9"/>
  <c r="I99" i="9"/>
  <c r="E100" i="9"/>
  <c r="F100" i="9"/>
  <c r="G100" i="9"/>
  <c r="H100" i="9"/>
  <c r="I100" i="9"/>
  <c r="E101" i="9"/>
  <c r="F101" i="9"/>
  <c r="G101" i="9"/>
  <c r="H101" i="9"/>
  <c r="I101" i="9"/>
  <c r="E102" i="9"/>
  <c r="F102" i="9"/>
  <c r="G102" i="9"/>
  <c r="H102" i="9"/>
  <c r="I102" i="9"/>
  <c r="E103" i="9"/>
  <c r="F103" i="9"/>
  <c r="G103" i="9"/>
  <c r="H103" i="9"/>
  <c r="I103" i="9"/>
  <c r="I4" i="9"/>
  <c r="H4" i="9"/>
  <c r="F4" i="9"/>
  <c r="E4" i="9"/>
  <c r="H167" i="1" l="1"/>
  <c r="H168" i="1"/>
  <c r="H169" i="1"/>
  <c r="H170" i="1"/>
  <c r="H171" i="1"/>
  <c r="H172" i="1"/>
  <c r="H173" i="1"/>
  <c r="H174" i="1"/>
  <c r="H166" i="1"/>
  <c r="C80" i="1" l="1"/>
  <c r="D80" i="1"/>
  <c r="E80" i="1"/>
  <c r="F80" i="1"/>
  <c r="G80" i="1"/>
  <c r="H80" i="1"/>
  <c r="B80" i="1"/>
  <c r="F103" i="13" l="1"/>
  <c r="E103" i="13"/>
  <c r="F102" i="13"/>
  <c r="E102" i="13"/>
  <c r="F101" i="13"/>
  <c r="E101" i="13"/>
  <c r="F100" i="13"/>
  <c r="E100" i="13"/>
  <c r="F99" i="13"/>
  <c r="E99" i="13"/>
  <c r="F98" i="13"/>
  <c r="E98" i="13"/>
  <c r="F97" i="13"/>
  <c r="E97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G104" i="13" s="1"/>
  <c r="B209" i="1" s="1"/>
  <c r="E104" i="13" l="1"/>
  <c r="F104" i="13"/>
  <c r="B208" i="1" s="1"/>
  <c r="B207" i="1" l="1"/>
  <c r="D104" i="13"/>
  <c r="B206" i="1" s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6" i="4"/>
  <c r="L104" i="4" l="1"/>
  <c r="O104" i="4"/>
  <c r="L106" i="4"/>
  <c r="O106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107" i="4" l="1"/>
  <c r="M107" i="4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J106" i="12" l="1"/>
  <c r="B221" i="1" s="1"/>
  <c r="R106" i="12"/>
  <c r="C223" i="1" s="1"/>
  <c r="L106" i="12"/>
  <c r="B223" i="1" s="1"/>
  <c r="K106" i="12"/>
  <c r="B222" i="1" s="1"/>
  <c r="N106" i="12"/>
  <c r="C219" i="1" s="1"/>
  <c r="F106" i="12"/>
  <c r="B217" i="1" s="1"/>
  <c r="M106" i="12"/>
  <c r="C218" i="1" s="1"/>
  <c r="G106" i="12"/>
  <c r="B218" i="1" s="1"/>
  <c r="O106" i="12"/>
  <c r="C220" i="1" s="1"/>
  <c r="H106" i="12"/>
  <c r="B219" i="1" s="1"/>
  <c r="P106" i="12"/>
  <c r="C221" i="1" s="1"/>
  <c r="I106" i="12"/>
  <c r="B220" i="1" s="1"/>
  <c r="Q106" i="12"/>
  <c r="C222" i="1" s="1"/>
  <c r="O8" i="4"/>
  <c r="O9" i="4"/>
  <c r="O10" i="4"/>
  <c r="O11" i="4"/>
  <c r="O12" i="4"/>
  <c r="O13" i="4"/>
  <c r="O14" i="4"/>
  <c r="O15" i="4"/>
  <c r="H7" i="4" l="1"/>
  <c r="O16" i="4"/>
  <c r="O17" i="4"/>
  <c r="O18" i="4"/>
  <c r="O19" i="4"/>
  <c r="O20" i="4"/>
  <c r="O7" i="4" l="1"/>
  <c r="H107" i="4"/>
  <c r="B144" i="1"/>
  <c r="B145" i="1" s="1"/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3" i="10"/>
  <c r="F4" i="10"/>
  <c r="F104" i="10" l="1"/>
  <c r="B196" i="1" s="1"/>
  <c r="C104" i="10"/>
  <c r="D104" i="10"/>
  <c r="E104" i="10"/>
  <c r="F158" i="1" l="1"/>
  <c r="G152" i="1" s="1"/>
  <c r="G155" i="1" l="1"/>
  <c r="G151" i="1"/>
  <c r="G154" i="1"/>
  <c r="G150" i="1"/>
  <c r="G157" i="1"/>
  <c r="G153" i="1"/>
  <c r="G149" i="1"/>
  <c r="G156" i="1"/>
  <c r="C252" i="1"/>
  <c r="D252" i="1"/>
  <c r="E252" i="1"/>
  <c r="F252" i="1"/>
  <c r="G252" i="1"/>
  <c r="H252" i="1"/>
  <c r="D125" i="1" l="1"/>
  <c r="C127" i="1"/>
  <c r="C128" i="1"/>
  <c r="C129" i="1"/>
  <c r="C126" i="1"/>
  <c r="A72" i="1"/>
  <c r="C45" i="1"/>
  <c r="G167" i="1" l="1"/>
  <c r="G168" i="1"/>
  <c r="G169" i="1"/>
  <c r="G170" i="1"/>
  <c r="G171" i="1"/>
  <c r="G172" i="1"/>
  <c r="G173" i="1"/>
  <c r="G174" i="1"/>
  <c r="G166" i="1"/>
  <c r="K99" i="4" l="1"/>
  <c r="K94" i="4"/>
  <c r="K83" i="4"/>
  <c r="K72" i="4"/>
  <c r="K61" i="4"/>
  <c r="K51" i="4"/>
  <c r="K41" i="4"/>
  <c r="K106" i="4"/>
  <c r="K104" i="4"/>
  <c r="K103" i="4"/>
  <c r="K102" i="4"/>
  <c r="K101" i="4"/>
  <c r="K100" i="4"/>
  <c r="K98" i="4"/>
  <c r="K97" i="4"/>
  <c r="K96" i="4"/>
  <c r="K95" i="4"/>
  <c r="K93" i="4"/>
  <c r="K92" i="4"/>
  <c r="K91" i="4"/>
  <c r="K90" i="4"/>
  <c r="K89" i="4"/>
  <c r="K88" i="4"/>
  <c r="K87" i="4"/>
  <c r="K86" i="4"/>
  <c r="K85" i="4"/>
  <c r="K84" i="4"/>
  <c r="K82" i="4"/>
  <c r="K81" i="4"/>
  <c r="K80" i="4"/>
  <c r="K79" i="4"/>
  <c r="K78" i="4"/>
  <c r="K77" i="4"/>
  <c r="K76" i="4"/>
  <c r="K75" i="4"/>
  <c r="K74" i="4"/>
  <c r="K73" i="4"/>
  <c r="K71" i="4"/>
  <c r="K70" i="4"/>
  <c r="K69" i="4"/>
  <c r="K68" i="4"/>
  <c r="K67" i="4"/>
  <c r="K66" i="4"/>
  <c r="K65" i="4"/>
  <c r="K64" i="4"/>
  <c r="K63" i="4"/>
  <c r="K62" i="4"/>
  <c r="K60" i="4"/>
  <c r="K59" i="4"/>
  <c r="K58" i="4"/>
  <c r="K57" i="4"/>
  <c r="K56" i="4"/>
  <c r="K55" i="4"/>
  <c r="K54" i="4"/>
  <c r="K53" i="4"/>
  <c r="K52" i="4"/>
  <c r="K50" i="4"/>
  <c r="K49" i="4"/>
  <c r="K48" i="4"/>
  <c r="K47" i="4"/>
  <c r="K46" i="4"/>
  <c r="K45" i="4"/>
  <c r="K44" i="4"/>
  <c r="K43" i="4"/>
  <c r="K42" i="4"/>
  <c r="K40" i="4"/>
  <c r="K39" i="4"/>
  <c r="K38" i="4"/>
  <c r="K37" i="4"/>
  <c r="K36" i="4"/>
  <c r="K35" i="4"/>
  <c r="K34" i="4"/>
  <c r="L56" i="4" l="1"/>
  <c r="O56" i="4"/>
  <c r="L65" i="4"/>
  <c r="O65" i="4"/>
  <c r="L74" i="4"/>
  <c r="O74" i="4"/>
  <c r="L82" i="4"/>
  <c r="O82" i="4"/>
  <c r="L87" i="4"/>
  <c r="O87" i="4"/>
  <c r="L91" i="4"/>
  <c r="O91" i="4"/>
  <c r="L101" i="4"/>
  <c r="O101" i="4"/>
  <c r="L72" i="4"/>
  <c r="O72" i="4"/>
  <c r="L43" i="4"/>
  <c r="O43" i="4"/>
  <c r="L69" i="4"/>
  <c r="O69" i="4"/>
  <c r="L39" i="4"/>
  <c r="O39" i="4"/>
  <c r="L48" i="4"/>
  <c r="O48" i="4"/>
  <c r="L53" i="4"/>
  <c r="O53" i="4"/>
  <c r="L62" i="4"/>
  <c r="O62" i="4"/>
  <c r="L66" i="4"/>
  <c r="O66" i="4"/>
  <c r="L70" i="4"/>
  <c r="O70" i="4"/>
  <c r="L75" i="4"/>
  <c r="O75" i="4"/>
  <c r="L79" i="4"/>
  <c r="O79" i="4"/>
  <c r="L84" i="4"/>
  <c r="O84" i="4"/>
  <c r="L88" i="4"/>
  <c r="O88" i="4"/>
  <c r="L92" i="4"/>
  <c r="O92" i="4"/>
  <c r="L97" i="4"/>
  <c r="O97" i="4"/>
  <c r="L102" i="4"/>
  <c r="O102" i="4"/>
  <c r="L41" i="4"/>
  <c r="O41" i="4"/>
  <c r="L83" i="4"/>
  <c r="O83" i="4"/>
  <c r="L52" i="4"/>
  <c r="O52" i="4"/>
  <c r="L60" i="4"/>
  <c r="O60" i="4"/>
  <c r="L78" i="4"/>
  <c r="O78" i="4"/>
  <c r="L96" i="4"/>
  <c r="O96" i="4"/>
  <c r="L35" i="4"/>
  <c r="O35" i="4"/>
  <c r="L44" i="4"/>
  <c r="O44" i="4"/>
  <c r="L57" i="4"/>
  <c r="O57" i="4"/>
  <c r="L34" i="4"/>
  <c r="O34" i="4"/>
  <c r="L36" i="4"/>
  <c r="O36" i="4"/>
  <c r="L45" i="4"/>
  <c r="O45" i="4"/>
  <c r="L54" i="4"/>
  <c r="O54" i="4"/>
  <c r="L58" i="4"/>
  <c r="O58" i="4"/>
  <c r="L67" i="4"/>
  <c r="O67" i="4"/>
  <c r="L71" i="4"/>
  <c r="O71" i="4"/>
  <c r="L80" i="4"/>
  <c r="O80" i="4"/>
  <c r="L85" i="4"/>
  <c r="O85" i="4"/>
  <c r="L89" i="4"/>
  <c r="O89" i="4"/>
  <c r="L93" i="4"/>
  <c r="O93" i="4"/>
  <c r="L98" i="4"/>
  <c r="O98" i="4"/>
  <c r="L103" i="4"/>
  <c r="O103" i="4"/>
  <c r="L94" i="4"/>
  <c r="O94" i="4"/>
  <c r="L40" i="4"/>
  <c r="O40" i="4"/>
  <c r="L49" i="4"/>
  <c r="O49" i="4"/>
  <c r="L63" i="4"/>
  <c r="O63" i="4"/>
  <c r="L76" i="4"/>
  <c r="O76" i="4"/>
  <c r="L51" i="4"/>
  <c r="O51" i="4"/>
  <c r="L38" i="4"/>
  <c r="O38" i="4"/>
  <c r="L46" i="4"/>
  <c r="O46" i="4"/>
  <c r="L59" i="4"/>
  <c r="O59" i="4"/>
  <c r="L68" i="4"/>
  <c r="O68" i="4"/>
  <c r="L73" i="4"/>
  <c r="O73" i="4"/>
  <c r="L81" i="4"/>
  <c r="O81" i="4"/>
  <c r="L86" i="4"/>
  <c r="O86" i="4"/>
  <c r="L95" i="4"/>
  <c r="O95" i="4"/>
  <c r="L100" i="4"/>
  <c r="O100" i="4"/>
  <c r="L99" i="4"/>
  <c r="O99" i="4"/>
  <c r="L47" i="4"/>
  <c r="O47" i="4"/>
  <c r="L37" i="4"/>
  <c r="O37" i="4"/>
  <c r="L42" i="4"/>
  <c r="O42" i="4"/>
  <c r="L50" i="4"/>
  <c r="O50" i="4"/>
  <c r="L55" i="4"/>
  <c r="O55" i="4"/>
  <c r="L64" i="4"/>
  <c r="O64" i="4"/>
  <c r="L77" i="4"/>
  <c r="O77" i="4"/>
  <c r="L90" i="4"/>
  <c r="O90" i="4"/>
  <c r="L61" i="4"/>
  <c r="O61" i="4"/>
  <c r="B71" i="1"/>
  <c r="C66" i="1" l="1"/>
  <c r="C67" i="1"/>
  <c r="C69" i="1"/>
  <c r="C70" i="1"/>
  <c r="C63" i="1"/>
  <c r="C64" i="1"/>
  <c r="C65" i="1"/>
  <c r="C68" i="1"/>
  <c r="E106" i="12"/>
  <c r="C217" i="1" s="1"/>
  <c r="I218" i="1"/>
  <c r="J217" i="1" s="1"/>
  <c r="J216" i="1" l="1"/>
  <c r="J218" i="1"/>
  <c r="H104" i="9" l="1"/>
  <c r="C183" i="1" s="1"/>
  <c r="I104" i="9"/>
  <c r="C184" i="1" s="1"/>
  <c r="F104" i="9"/>
  <c r="B184" i="1" s="1"/>
  <c r="G4" i="9"/>
  <c r="G104" i="9" l="1"/>
  <c r="B182" i="1" s="1"/>
  <c r="E104" i="9"/>
  <c r="B183" i="1" s="1"/>
  <c r="D104" i="9"/>
  <c r="C182" i="1" s="1"/>
  <c r="B199" i="1"/>
  <c r="B198" i="1"/>
  <c r="B197" i="1"/>
  <c r="G148" i="1" l="1"/>
  <c r="B92" i="1"/>
  <c r="A145" i="1" s="1"/>
  <c r="H109" i="1"/>
  <c r="F109" i="1"/>
  <c r="D109" i="1"/>
  <c r="B109" i="1"/>
  <c r="C106" i="1" s="1"/>
  <c r="J108" i="1"/>
  <c r="J107" i="1"/>
  <c r="J106" i="1"/>
  <c r="J105" i="1"/>
  <c r="B99" i="1"/>
  <c r="B58" i="1"/>
  <c r="I79" i="1"/>
  <c r="G106" i="1" l="1"/>
  <c r="G107" i="1"/>
  <c r="G108" i="1"/>
  <c r="J109" i="1"/>
  <c r="K108" i="1" s="1"/>
  <c r="C97" i="1"/>
  <c r="C98" i="1"/>
  <c r="A159" i="1"/>
  <c r="I108" i="1"/>
  <c r="I107" i="1"/>
  <c r="I106" i="1"/>
  <c r="C91" i="1"/>
  <c r="C90" i="1"/>
  <c r="E107" i="1"/>
  <c r="E108" i="1"/>
  <c r="E106" i="1"/>
  <c r="B189" i="1"/>
  <c r="C96" i="1"/>
  <c r="F164" i="1"/>
  <c r="A176" i="1" s="1"/>
  <c r="G158" i="1"/>
  <c r="C105" i="1"/>
  <c r="E105" i="1"/>
  <c r="G105" i="1"/>
  <c r="I105" i="1"/>
  <c r="C108" i="1"/>
  <c r="C107" i="1"/>
  <c r="C99" i="1"/>
  <c r="C89" i="1"/>
  <c r="B130" i="1"/>
  <c r="A131" i="1" s="1"/>
  <c r="C92" i="1"/>
  <c r="E109" i="1" l="1"/>
  <c r="G109" i="1"/>
  <c r="A110" i="1"/>
  <c r="K105" i="1"/>
  <c r="I109" i="1"/>
  <c r="C109" i="1"/>
  <c r="K107" i="1"/>
  <c r="K106" i="1"/>
  <c r="C139" i="1"/>
  <c r="C143" i="1"/>
  <c r="D139" i="1"/>
  <c r="C136" i="1"/>
  <c r="C140" i="1"/>
  <c r="D136" i="1"/>
  <c r="C137" i="1"/>
  <c r="C141" i="1"/>
  <c r="D141" i="1"/>
  <c r="D138" i="1"/>
  <c r="D142" i="1"/>
  <c r="D140" i="1"/>
  <c r="D137" i="1"/>
  <c r="C138" i="1"/>
  <c r="C142" i="1"/>
  <c r="D135" i="1"/>
  <c r="G162" i="1"/>
  <c r="G163" i="1"/>
  <c r="C130" i="1"/>
  <c r="C117" i="1"/>
  <c r="C121" i="1"/>
  <c r="C113" i="1"/>
  <c r="C114" i="1"/>
  <c r="C118" i="1"/>
  <c r="C122" i="1"/>
  <c r="C115" i="1"/>
  <c r="C119" i="1"/>
  <c r="C123" i="1"/>
  <c r="C116" i="1"/>
  <c r="C120" i="1"/>
  <c r="C124" i="1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L20" i="4"/>
  <c r="L19" i="4"/>
  <c r="L18" i="4"/>
  <c r="L17" i="4"/>
  <c r="L16" i="4"/>
  <c r="L15" i="4"/>
  <c r="L14" i="4"/>
  <c r="L13" i="4"/>
  <c r="L12" i="4"/>
  <c r="L11" i="4"/>
  <c r="L10" i="4"/>
  <c r="L9" i="4"/>
  <c r="L7" i="4"/>
  <c r="K109" i="1" l="1"/>
  <c r="L24" i="4"/>
  <c r="O24" i="4"/>
  <c r="L25" i="4"/>
  <c r="O25" i="4"/>
  <c r="L33" i="4"/>
  <c r="O33" i="4"/>
  <c r="L22" i="4"/>
  <c r="O22" i="4"/>
  <c r="L32" i="4"/>
  <c r="O32" i="4"/>
  <c r="L26" i="4"/>
  <c r="O26" i="4"/>
  <c r="L27" i="4"/>
  <c r="O27" i="4"/>
  <c r="L21" i="4"/>
  <c r="O21" i="4"/>
  <c r="L29" i="4"/>
  <c r="O29" i="4"/>
  <c r="L28" i="4"/>
  <c r="O28" i="4"/>
  <c r="L30" i="4"/>
  <c r="O30" i="4"/>
  <c r="L23" i="4"/>
  <c r="O23" i="4"/>
  <c r="L31" i="4"/>
  <c r="O31" i="4"/>
  <c r="G164" i="1"/>
  <c r="O107" i="4" l="1"/>
  <c r="B252" i="1" l="1"/>
  <c r="G32" i="1" l="1"/>
  <c r="E32" i="1"/>
  <c r="A36" i="1" l="1"/>
  <c r="E36" i="1"/>
  <c r="C144" i="1"/>
  <c r="D144" i="1" s="1"/>
  <c r="C135" i="1"/>
  <c r="G39" i="1" l="1"/>
  <c r="E39" i="1"/>
  <c r="A43" i="1" s="1"/>
  <c r="I78" i="1" l="1"/>
  <c r="I77" i="1"/>
  <c r="I76" i="1"/>
  <c r="C54" i="1" l="1"/>
  <c r="I80" i="1"/>
  <c r="B73" i="1" l="1"/>
  <c r="C82" i="1"/>
  <c r="G82" i="1"/>
  <c r="D82" i="1"/>
  <c r="E82" i="1"/>
  <c r="F82" i="1"/>
  <c r="B82" i="1"/>
  <c r="J77" i="1"/>
  <c r="J78" i="1"/>
  <c r="B81" i="1"/>
  <c r="C81" i="1"/>
  <c r="J76" i="1"/>
  <c r="G81" i="1"/>
  <c r="E81" i="1"/>
  <c r="D81" i="1"/>
  <c r="H81" i="1"/>
  <c r="F81" i="1"/>
  <c r="J80" i="1"/>
  <c r="I81" i="1"/>
  <c r="C56" i="1"/>
  <c r="C58" i="1"/>
  <c r="C55" i="1"/>
  <c r="C57" i="1"/>
  <c r="C71" i="1"/>
  <c r="C62" i="1"/>
  <c r="I251" i="1"/>
  <c r="I250" i="1"/>
  <c r="I249" i="1"/>
  <c r="I252" i="1" l="1"/>
  <c r="B254" i="1" l="1"/>
  <c r="C254" i="1"/>
  <c r="G254" i="1"/>
  <c r="D254" i="1"/>
  <c r="E254" i="1"/>
  <c r="F254" i="1"/>
  <c r="B253" i="1"/>
  <c r="J252" i="1"/>
  <c r="J250" i="1"/>
  <c r="J251" i="1"/>
  <c r="J249" i="1"/>
  <c r="F253" i="1"/>
  <c r="D253" i="1"/>
  <c r="E253" i="1"/>
  <c r="H253" i="1"/>
  <c r="I253" i="1"/>
  <c r="C253" i="1"/>
  <c r="G253" i="1"/>
  <c r="L8" i="4" l="1"/>
  <c r="L107" i="4" s="1"/>
  <c r="H108" i="4" l="1"/>
  <c r="G108" i="4"/>
  <c r="G238" i="1"/>
  <c r="G237" i="1"/>
</calcChain>
</file>

<file path=xl/sharedStrings.xml><?xml version="1.0" encoding="utf-8"?>
<sst xmlns="http://schemas.openxmlformats.org/spreadsheetml/2006/main" count="551" uniqueCount="252">
  <si>
    <t>Träger</t>
  </si>
  <si>
    <t>Spitzenverband</t>
  </si>
  <si>
    <t>Name</t>
  </si>
  <si>
    <t>Funktion</t>
  </si>
  <si>
    <t>Anzahl</t>
  </si>
  <si>
    <t>Gesamt</t>
  </si>
  <si>
    <t>Prozent</t>
  </si>
  <si>
    <t>Frauen</t>
  </si>
  <si>
    <t>Männer</t>
  </si>
  <si>
    <t>Ort</t>
  </si>
  <si>
    <t>Fax</t>
  </si>
  <si>
    <t>Telefon</t>
  </si>
  <si>
    <t>Strasse</t>
  </si>
  <si>
    <t>PLZ</t>
  </si>
  <si>
    <t xml:space="preserve">von       </t>
  </si>
  <si>
    <t>Gesamt Anzahl</t>
  </si>
  <si>
    <t>Geschlecht</t>
  </si>
  <si>
    <t>Gesamt Prozent</t>
  </si>
  <si>
    <t>bis</t>
  </si>
  <si>
    <t>Vorname</t>
  </si>
  <si>
    <r>
      <t xml:space="preserve">Dokumentationszeitraum </t>
    </r>
    <r>
      <rPr>
        <i/>
        <sz val="8"/>
        <color indexed="12"/>
        <rFont val="Arial"/>
        <family val="2"/>
      </rPr>
      <t>(bitte ggf. korrigieren)</t>
    </r>
  </si>
  <si>
    <t>unbekannt</t>
  </si>
  <si>
    <t>Name des Dienstes</t>
  </si>
  <si>
    <t>FED</t>
  </si>
  <si>
    <t>Menschen mit vorrangiger geistiger Behinderung</t>
  </si>
  <si>
    <t>Menschen mit vorrangiger körperlicher Behinderung</t>
  </si>
  <si>
    <t>Menschen mit vorrangiger chronischer Erkrankung</t>
  </si>
  <si>
    <t>Menschen mit Mehrfachbehinderung</t>
  </si>
  <si>
    <t>Menschen mit Autismus</t>
  </si>
  <si>
    <t>Menschen mit seelischer Behinderung</t>
  </si>
  <si>
    <t>Angehörige von Menschen mit Behinderungen</t>
  </si>
  <si>
    <t>Personen aus dem weiteren sozialen Umfeld</t>
  </si>
  <si>
    <t>Wohnen</t>
  </si>
  <si>
    <t>Freizeit</t>
  </si>
  <si>
    <t xml:space="preserve">bis 6 </t>
  </si>
  <si>
    <t xml:space="preserve"> 7 - 21 </t>
  </si>
  <si>
    <t xml:space="preserve"> 55 - 65 </t>
  </si>
  <si>
    <t>telefonisch</t>
  </si>
  <si>
    <t>Thema/ Inhalt</t>
  </si>
  <si>
    <t>Zielgruppe</t>
  </si>
  <si>
    <t>Ehrenamtliche Mitarbeiter</t>
  </si>
  <si>
    <t>Öffnungszeiten</t>
  </si>
  <si>
    <t>Außenstelle/Außensprechstunde Adresse</t>
  </si>
  <si>
    <t>Bezeichnung der Veranstaltung (z.B. Kegeln, Kochkurs usw.)</t>
  </si>
  <si>
    <t>66 und älter</t>
  </si>
  <si>
    <t>Alter</t>
  </si>
  <si>
    <t>besetzte geförderte Stellenanteile im Jahresmittel (Ist-Stellen)</t>
  </si>
  <si>
    <t>durch-schnittliche Durch-führungs-dauer in Stunden (pro Einzel-Veran-staltung)</t>
  </si>
  <si>
    <t>Anzahl der Durch-führungen</t>
  </si>
  <si>
    <t>Teilnehmer Gesamt (Durch-schnitt pro Einzel-Veran-staltung)</t>
  </si>
  <si>
    <t>Menschen mit sonstiger Behinderung</t>
  </si>
  <si>
    <t>% valide</t>
  </si>
  <si>
    <t>keine Weitervermittlung</t>
  </si>
  <si>
    <t>besetzte nicht geförderte Stellenanteile im Jahresmittel (Ist-Stellen)</t>
  </si>
  <si>
    <t xml:space="preserve"> </t>
  </si>
  <si>
    <t>Menschen mit vorrangiger Sinnesbehinderung</t>
  </si>
  <si>
    <t xml:space="preserve"> 22 - 45</t>
  </si>
  <si>
    <t xml:space="preserve"> 46 - 54</t>
  </si>
  <si>
    <t>Gesamt % valide</t>
  </si>
  <si>
    <t>Schwerpunkthemen der Beratung</t>
  </si>
  <si>
    <t>Zahl der FED/ FUD-Stunden</t>
  </si>
  <si>
    <t>Teil 1: Dienstbezogene Angaben</t>
  </si>
  <si>
    <t>Angaben beziehen sich ausschließlich auf Personal im Rahmen der Aufgaben der OBA-Richtlinien</t>
  </si>
  <si>
    <t>1.3  Personalstruktur</t>
  </si>
  <si>
    <t xml:space="preserve">1.2  Verantwortlicher Ansprechpartner für Dokumentation/Statistik </t>
  </si>
  <si>
    <t>1.1  Allgemeine Angaben zum Dienst</t>
  </si>
  <si>
    <t>Verwaltungskräfte</t>
  </si>
  <si>
    <t xml:space="preserve">Teil 3: Bereich Allgemeine Beratung </t>
  </si>
  <si>
    <t>Durchschnittliche Durchführungsdauer in Stunden (pro Einzelveranstaltung)</t>
  </si>
  <si>
    <t>Anzahl der mehrtägigen (thematisch zusammenhängenen) Maßnahmen mit Übernachtung</t>
  </si>
  <si>
    <t>Anzahl der mehrtägigen (thematisch zusammenhängenen) Maßnahmen ohne Übernachtung</t>
  </si>
  <si>
    <t>Anzahl der Teilnehmer aus dem eigenen Dienst</t>
  </si>
  <si>
    <t>Ziel der Aktivität</t>
  </si>
  <si>
    <t>Grundbewilligung  gefördertes Personal   (Soll-Stellen)</t>
  </si>
  <si>
    <t>Fachkräfte (insgesamt)</t>
  </si>
  <si>
    <t>wenn keine eigene Durchführung, durch wen? (z.B. Nachbarschaftshilfe)</t>
  </si>
  <si>
    <t>Insgesamt</t>
  </si>
  <si>
    <t xml:space="preserve"> - davon mit Aufwandsentschädigung</t>
  </si>
  <si>
    <t xml:space="preserve"> - davon ohne Aufwandsentschädigung</t>
  </si>
  <si>
    <t xml:space="preserve"> - davon ehrenamtlich Tätige mit Aufwandsentschädigung</t>
  </si>
  <si>
    <t>E-Mail</t>
  </si>
  <si>
    <t>Anzahl der eintägigen Maßnahmen</t>
  </si>
  <si>
    <t>Teilnehmer MoB (Durchschnitt pro Einzelveranstaltung)</t>
  </si>
  <si>
    <t>Teilnehmer MmB (Durchschnitt pro Einzelveranstaltung)</t>
  </si>
  <si>
    <t>Teilnehmer MoB (Durch-schnitt pro Einzel-Veran-staltung)</t>
  </si>
  <si>
    <t>Teilnehmer MmB (Durch-schnitt pro Einzel-Veran-staltung)</t>
  </si>
  <si>
    <t>Dauer der Maßnahme *</t>
  </si>
  <si>
    <t>Sonstige Bemerkungen (Freitext):</t>
  </si>
  <si>
    <t>Durchführung durch</t>
  </si>
  <si>
    <t>Durchschnittliche Anzahl beteiligter Durchführungskräfte des Dienstes (pro Einzelveranstaltung)</t>
  </si>
  <si>
    <t>* Erläuterung siehe Legende</t>
  </si>
  <si>
    <t>Gesamt *</t>
  </si>
  <si>
    <t>Bezugsgruppe: Alle beratenen Personen - weitere Spezifikationen siehe Legende</t>
  </si>
  <si>
    <t>Bezugsgruppe: Alle erstmals beratenen Personen - weitere Spezifikationen siehe Legende</t>
  </si>
  <si>
    <r>
      <t xml:space="preserve">3.7  Vermittlung von Klienten aus dem Dienst an/zu </t>
    </r>
    <r>
      <rPr>
        <sz val="9"/>
        <rFont val="Arial"/>
        <family val="2"/>
      </rPr>
      <t>(bei den Vermittlungen Mehrfachnennungen möglich)</t>
    </r>
  </si>
  <si>
    <t>Gesamt **</t>
  </si>
  <si>
    <t>nicht zugeordnet / bestimmt *</t>
  </si>
  <si>
    <t>durch-schnittliche Anzahl beteiligter Durch-führungs-kräfte des Dienstes (pro Einzel-Veran-staltung)</t>
  </si>
  <si>
    <t xml:space="preserve">* Hinweis: Die Durchführung von mehrtätigen Maßnahmen ist nicht Bestandteil der OBA-Richtlinie und dient zur Darstellung des Gesamtangebotes des Dienstes. </t>
  </si>
  <si>
    <t>Von allen Durch-führungs-kräften des Dienstes insgesamt aufgewen-dete Stun-den (pro Einzel-Veran-staltung)</t>
  </si>
  <si>
    <t>Gesamt: Anzahl</t>
  </si>
  <si>
    <t>Durchführungs- und Hilfskräfte (insgesamt)</t>
  </si>
  <si>
    <t xml:space="preserve"> - davon sonstige Fachkräfte (VG E8)</t>
  </si>
  <si>
    <t xml:space="preserve"> - davon Fachkräfte (VG E9)</t>
  </si>
  <si>
    <t/>
  </si>
  <si>
    <t>Anzahl der stundenweisen Maßnahmen</t>
  </si>
  <si>
    <t>Standardisierte Jahresstatistik für Dienste der überregionalen Offenen Behindertenarbeit</t>
  </si>
  <si>
    <t>Einzugsbereich / Versorgungsregion</t>
  </si>
  <si>
    <t xml:space="preserve"> - davon Psychologen (VG E13)</t>
  </si>
  <si>
    <t>Regierungsbezirk</t>
  </si>
  <si>
    <t>Schwaben</t>
  </si>
  <si>
    <t>Oberbayern</t>
  </si>
  <si>
    <t>Niederbayern</t>
  </si>
  <si>
    <t>Oberpfalz</t>
  </si>
  <si>
    <t>Oberfranken</t>
  </si>
  <si>
    <t>Mittelfranken</t>
  </si>
  <si>
    <t>Unterfranken</t>
  </si>
  <si>
    <t>außerhalb Bayerns</t>
  </si>
  <si>
    <t>Teil 9: Organisation, Sicherstellung und Durchführung von Freizeit-, Bildungs- und Begegnungsmaßnahmen (sofern angeboten)</t>
  </si>
  <si>
    <t>Teil 10: Familienentlastender/familienunterstützender Dienst (sofern angeboten)</t>
  </si>
  <si>
    <t>Teil 8: Gewinnung, Schulung und Koordination von ehrenamtlichen Mitarbeitern (sofern angeboten)</t>
  </si>
  <si>
    <t>10.1 Alter und Geschlecht</t>
  </si>
  <si>
    <t>10.2 Zeitaufwand</t>
  </si>
  <si>
    <t>Teil 6: Netzwerkarbeit</t>
  </si>
  <si>
    <t>Teil 7: Fachliche Leitung des Dienstes - konzeptioneller Bereich unter Berücksichtung inklusiver Aspekte/Fortbildung</t>
  </si>
  <si>
    <t>Teil 5: Öffentlichkeitsarbeit</t>
  </si>
  <si>
    <t>Teil 4: Informations- und Bildungsangebote</t>
  </si>
  <si>
    <t>Anzahl der Teilnehmer</t>
  </si>
  <si>
    <t>Anzahl der durch den OBA-Dienst durchgeführten Maßnahmen</t>
  </si>
  <si>
    <t>Anzahl der im Rahmen einer Kooperation durchgeführten Maßnahmen</t>
  </si>
  <si>
    <t>Anzahl der durch Andere durchgeführten Maßnahmen</t>
  </si>
  <si>
    <t>Gesamt: Durchschnitt (Spalte F: pro Maßnahme; Spalten G bis K: pro Einzelveranstaltung) **</t>
  </si>
  <si>
    <t>** Bitte beachten sie, dass in Spalte E der Wert 0 in der Durchschnittsberechnung berücksichtigt wird - soll der Wert nicht berücksichtigt werden muss die Zelle leer sein</t>
  </si>
  <si>
    <t xml:space="preserve"> - davon hauptberufliche Durchführungs- und Hilfskräfte</t>
  </si>
  <si>
    <t xml:space="preserve"> - davon stundenweise beschäftigte Durchführungs- und Hilfskräfte</t>
  </si>
  <si>
    <t>Anzahl der Personen</t>
  </si>
  <si>
    <t>Menschen mit (noch) nicht bekannter Behinderung</t>
  </si>
  <si>
    <t>Teil 2: Soziodemograhische Daten</t>
  </si>
  <si>
    <t>2.1  Alle Nutzer des Dienstes</t>
  </si>
  <si>
    <t>2.2  Personenkreis der Menschen mit Behinderungen</t>
  </si>
  <si>
    <t>2.3  Alter und Geschlecht der Menschen mit Behinderungen</t>
  </si>
  <si>
    <t>Menschen mit Behinderungen</t>
  </si>
  <si>
    <t>3.1  Anzahl der beratenen Personen</t>
  </si>
  <si>
    <t>Angehörige und Personen aus dem weiteren sozialen Umfeld</t>
  </si>
  <si>
    <t>3.2  Anzahl der Beratungsgespräche (Kontakte)</t>
  </si>
  <si>
    <t>Gesprächspartner in der Beratung</t>
  </si>
  <si>
    <t>sonstige Institutionen</t>
  </si>
  <si>
    <t>3.3  Kontaktart und -dauer</t>
  </si>
  <si>
    <t>Art des Beratungsgesprächs</t>
  </si>
  <si>
    <t xml:space="preserve"> - 15 Minuten</t>
  </si>
  <si>
    <t>16 - 30 Minuten</t>
  </si>
  <si>
    <t>31 - 60 Minuten</t>
  </si>
  <si>
    <t>mehr als 60 Minuten</t>
  </si>
  <si>
    <t>schriftlich / per E-Mail / Online</t>
  </si>
  <si>
    <t>persönlich im Dienst / in der Außenstelle</t>
  </si>
  <si>
    <t>persönlich außerhalb des Dienstes / der Außenstelle</t>
  </si>
  <si>
    <r>
      <t>3.4 Beratungsinhalte</t>
    </r>
    <r>
      <rPr>
        <sz val="9"/>
        <color theme="1"/>
        <rFont val="Arial"/>
        <family val="2"/>
      </rPr>
      <t xml:space="preserve"> (Mehrfachnennungen möglich)</t>
    </r>
  </si>
  <si>
    <t>ausschließlich Informationsvermittlung</t>
  </si>
  <si>
    <t>Assistenz / Mobilität / Hilfsmittel</t>
  </si>
  <si>
    <t>Inklusion und Teilhabe</t>
  </si>
  <si>
    <t>Kindergarten / Schule / Studium</t>
  </si>
  <si>
    <t>Ausbildung / Arbeit</t>
  </si>
  <si>
    <t xml:space="preserve"> - wenn sonstiges, welches weitere Schwerpunktthema</t>
  </si>
  <si>
    <t>* entspricht Zelle B99</t>
  </si>
  <si>
    <t>Bezugsgruppe: Kontakte aller beratenen Personen - weitere Spezifikationen siehe Legende</t>
  </si>
  <si>
    <t>* entspricht Zelle B92</t>
  </si>
  <si>
    <t>3.6  Kontaktaufnahme</t>
  </si>
  <si>
    <r>
      <rPr>
        <b/>
        <sz val="9"/>
        <rFont val="Arial"/>
        <family val="2"/>
      </rPr>
      <t xml:space="preserve">Soziales Umfeld </t>
    </r>
    <r>
      <rPr>
        <sz val="9"/>
        <rFont val="Arial"/>
        <family val="2"/>
      </rPr>
      <t xml:space="preserve">
z.B. Familie / Freunde / Bekannte / gesetzliche Betreuer / Nachbarschaftshilfen / Kirchengemeinden / Vereine …</t>
    </r>
  </si>
  <si>
    <r>
      <rPr>
        <b/>
        <sz val="9"/>
        <rFont val="Arial"/>
        <family val="2"/>
      </rPr>
      <t>Schule, Ausbildung, Arbeitsleben</t>
    </r>
    <r>
      <rPr>
        <sz val="9"/>
        <rFont val="Arial"/>
        <family val="2"/>
      </rPr>
      <t xml:space="preserve">
z.B. Arbeitgeber / Betrieb / Schule / Arbeits-Beschäftigungsprojekt / Integrationsunternehmen / WfbM / Förderstätte …</t>
    </r>
  </si>
  <si>
    <t>Selbsthilfe</t>
  </si>
  <si>
    <r>
      <rPr>
        <b/>
        <sz val="9"/>
        <rFont val="Arial"/>
        <family val="2"/>
      </rPr>
      <t>Leistungsträger</t>
    </r>
    <r>
      <rPr>
        <sz val="9"/>
        <rFont val="Arial"/>
        <family val="2"/>
      </rPr>
      <t xml:space="preserve">
z.B. Rentenversicherung / Pflegeversicherung / Sozialhilfeträger …</t>
    </r>
  </si>
  <si>
    <t>Weitervermittlung aller beratenen Klienten (des OBA-Dienstes) an/zu …</t>
  </si>
  <si>
    <t>Weitervermittlung in / an / zu ….</t>
  </si>
  <si>
    <t>Nr.</t>
  </si>
  <si>
    <t>Thema / Inhalt</t>
  </si>
  <si>
    <t>Gesamtzahl der Maßnahmen</t>
  </si>
  <si>
    <t xml:space="preserve">Die Dateneingabe für Tabelle 5 erfolgt im Registerblatt "Öffentlichkeitsarbeit" </t>
  </si>
  <si>
    <t>Anzahl der Maßnahmen</t>
  </si>
  <si>
    <t>Insgesamt durchgeführte Maßnahmen</t>
  </si>
  <si>
    <t>Form der Durchführung</t>
  </si>
  <si>
    <t xml:space="preserve"> - davon mit Beteiligten aus dem Bereich Behindertenhilfe</t>
  </si>
  <si>
    <t xml:space="preserve"> - davon mit sonstigen Akteuren / Institutionen des Sozialraums</t>
  </si>
  <si>
    <t xml:space="preserve"> - davon vom Dienst initiierte bzw. mitinitierte Maßnahmen</t>
  </si>
  <si>
    <t>Hier nur Darstellung der Summenwerte - Die Dateneingabe für Tabelle 4 erfolgt im Registerblatt "Info_Bildung"</t>
  </si>
  <si>
    <t xml:space="preserve"> - davon durch den OBA-Dienst selbst</t>
  </si>
  <si>
    <t>Bereich</t>
  </si>
  <si>
    <t xml:space="preserve"> - davon im Bereich Konzept-/Qualitätsentwicklung</t>
  </si>
  <si>
    <t xml:space="preserve"> - davon im Bereich Schulungen für Personal</t>
  </si>
  <si>
    <t xml:space="preserve"> - davon im Bereich sonstiger Aktivitäten</t>
  </si>
  <si>
    <t>Menschen ohne Behinderungen</t>
  </si>
  <si>
    <t xml:space="preserve"> - davon selbst durchgeführte Maßnahmen zur Gewinnung</t>
  </si>
  <si>
    <t xml:space="preserve"> - davon selbst durchgeführte Schulungen</t>
  </si>
  <si>
    <t xml:space="preserve"> - davon in Kooperation durchgeführte Schulungen</t>
  </si>
  <si>
    <t>Art der Maßnahme</t>
  </si>
  <si>
    <r>
      <rPr>
        <b/>
        <sz val="8"/>
        <color rgb="FF7030A0"/>
        <rFont val="Arial"/>
        <family val="2"/>
      </rPr>
      <t>Bearbeitungshinweis:</t>
    </r>
    <r>
      <rPr>
        <sz val="8"/>
        <color rgb="FF7030A0"/>
        <rFont val="Arial"/>
        <family val="2"/>
      </rPr>
      <t xml:space="preserve"> Erzwingen einer neuen Zeile/eines Absatzes im Bemerkungsfeld mit der/den Tastenkombination/en ALT+Enter</t>
    </r>
  </si>
  <si>
    <t>Kontaktaufnahme zum überregionalen OBA-Dienst über/durch …</t>
  </si>
  <si>
    <t>Regionale OBA</t>
  </si>
  <si>
    <t>** entspricht Zelle B71</t>
  </si>
  <si>
    <t>Gesamt Anzahl **</t>
  </si>
  <si>
    <t>Thema A</t>
  </si>
  <si>
    <t>Thema B</t>
  </si>
  <si>
    <t>Thema C</t>
  </si>
  <si>
    <t>Thema D</t>
  </si>
  <si>
    <t>Hier nur Darstellung der Summenwerte - Die Dateneingabe für Tabelle 8.1 erfolgt im Registerblatt "EAMA"</t>
  </si>
  <si>
    <t>Hier nur Darstellung der Summen- bzw. Durchschnittswerte - Die Dateneingabe erfolgt im Registerblatt "FBB"</t>
  </si>
  <si>
    <t>Eigeninitiative</t>
  </si>
  <si>
    <r>
      <rPr>
        <b/>
        <sz val="9"/>
        <rFont val="Arial"/>
        <family val="2"/>
      </rPr>
      <t>Schule, Ausbildung, Arbeitsleben</t>
    </r>
    <r>
      <rPr>
        <sz val="9"/>
        <rFont val="Arial"/>
        <family val="2"/>
      </rPr>
      <t xml:space="preserve">
z.B. Arbeitgeber / Betrieb / Schule / Arbeits-/Beschäftigungsprojekt / Integrationsunternehmen / WfbM / Förderstätte …</t>
    </r>
  </si>
  <si>
    <t>Dauer des Beratungsgesprächs</t>
  </si>
  <si>
    <t>sonstiges</t>
  </si>
  <si>
    <t>leistungsrechtliche Fragen</t>
  </si>
  <si>
    <t>persönliches Budget</t>
  </si>
  <si>
    <r>
      <rPr>
        <b/>
        <sz val="9"/>
        <rFont val="Arial"/>
        <family val="2"/>
      </rPr>
      <t>Gesundheitsdienste</t>
    </r>
    <r>
      <rPr>
        <sz val="9"/>
        <rFont val="Arial"/>
        <family val="2"/>
      </rPr>
      <t xml:space="preserve">
z.B. ärztliche/therapeutische Praxis / Krankenhaus(abteilung) / Rehabilitationseinrichtung …</t>
    </r>
  </si>
  <si>
    <r>
      <rPr>
        <b/>
        <sz val="9"/>
        <rFont val="Arial"/>
        <family val="2"/>
      </rPr>
      <t>Unterstützungs- und Betreuungsdienste</t>
    </r>
    <r>
      <rPr>
        <sz val="9"/>
        <rFont val="Arial"/>
        <family val="2"/>
      </rPr>
      <t xml:space="preserve">
z.B. ambulant betreutes oder stationäres Wohnen / Kita / SVE / HPT / IFF ...</t>
    </r>
  </si>
  <si>
    <r>
      <rPr>
        <b/>
        <sz val="9"/>
        <rFont val="Arial"/>
        <family val="2"/>
      </rPr>
      <t>Beratungsstellen</t>
    </r>
    <r>
      <rPr>
        <sz val="9"/>
        <rFont val="Arial"/>
        <family val="2"/>
      </rPr>
      <t xml:space="preserve">
z.B. sozialpsychiatrischer Dienst / Eheberatung / Familienberatung / Erziehungsberatung / Schuldnerberatung / Suchtberatung  ...</t>
    </r>
  </si>
  <si>
    <t>* entspricht der Gesamtzahl der Beratungskontakte in Zelle B99 und Zelle J109</t>
  </si>
  <si>
    <t>Fragen zur Lebensgestaltung / psychosozialen Situation</t>
  </si>
  <si>
    <t xml:space="preserve"> - davon in Kooperation mit Anderen</t>
  </si>
  <si>
    <t xml:space="preserve"> - davon in Kooperation durchgeführte Maßnahmen zur Gewinnung</t>
  </si>
  <si>
    <t xml:space="preserve"> - davon von Anderen durchgeführte Maßnahmen zur Gewinnung</t>
  </si>
  <si>
    <t xml:space="preserve"> - davon von Anderen durchgeführte Schulungen</t>
  </si>
  <si>
    <t>Anzahl der von allen Durchführungskräften insgesamt durchschnittlich aufgewendete Stunden (pro Einzelveranstaltung)</t>
  </si>
  <si>
    <t>Teilnehmer insgesamt (Durchschnitt pro Einzelveranstaltung)</t>
  </si>
  <si>
    <t>8.1 Maßnahmen zur Gewinnung und Schulung</t>
  </si>
  <si>
    <t>8.2  Im Berichtsjahr neu gewonnene Kräfte</t>
  </si>
  <si>
    <t>Hier nur Darstellung der Summenwerte - Die Dateneingabe für Tabelle 6 erfolgt im Registerblatt "Netzwerkarbeit"</t>
  </si>
  <si>
    <t>3.5  Wohnort der Menschen mit Behinderungen</t>
  </si>
  <si>
    <t>1 = Gewinnung</t>
  </si>
  <si>
    <t>2 = Schulung</t>
  </si>
  <si>
    <t>Anzahl der Teil-nehmer aus dem eigenen Dienst</t>
  </si>
  <si>
    <t>3 = bei Anderen</t>
  </si>
  <si>
    <t>2 = in Kooperation</t>
  </si>
  <si>
    <t>1 = selbst durchgeführt</t>
  </si>
  <si>
    <t>1 = stundenweise</t>
  </si>
  <si>
    <t>2 = eintägig</t>
  </si>
  <si>
    <t>3 = mehrtägig ohne Übernachtung</t>
  </si>
  <si>
    <t>4 = mehrtägig mit Übernachtung</t>
  </si>
  <si>
    <t>1 = durch den OBA-Dienst</t>
  </si>
  <si>
    <t>2 = im Rahmen einer Kooperation</t>
  </si>
  <si>
    <t>3 = durch andere Institutionen</t>
  </si>
  <si>
    <t>Beteiligte aus dem Bereich Behindertenhilfe</t>
  </si>
  <si>
    <t>Sonstige Akteure / Institutionen des Sozialraums</t>
  </si>
  <si>
    <t>vom Dienst initiiert bzw. mitinitiiert</t>
  </si>
  <si>
    <t>1 = ja</t>
  </si>
  <si>
    <t>Hier nur Darstellung der Summenwerte - Die Dateneingabe für Tabelle 7 erfolgt im Registerblatt "Konzeptioneller Bereich"</t>
  </si>
  <si>
    <t>Bezugsgruppe: Menschen mit Behinderungen, die entweder selbst in Beratung waren oder ein/e Angehörige/r oder eine sonstige Person</t>
  </si>
  <si>
    <t xml:space="preserve">   Die Maßnahmen werden mit aufgezeigt, da die Organisation und Sicherstellung dieser Maßnahmen in der Leistungsbeschreibung enthalten sind.</t>
  </si>
  <si>
    <t>1=Konzept-/Qualitätsentwicklung
2=Fortbildung für Personal
3=sonstige Aktivität</t>
  </si>
  <si>
    <t>Adressaten der Weitervermittlung</t>
  </si>
  <si>
    <t>Prozent **</t>
  </si>
  <si>
    <t>1 = selbst durchgeführt
2 = in Kooperation</t>
  </si>
  <si>
    <r>
      <rPr>
        <b/>
        <sz val="9"/>
        <rFont val="Arial"/>
        <family val="2"/>
      </rPr>
      <t>Beratungsstellen</t>
    </r>
    <r>
      <rPr>
        <sz val="9"/>
        <rFont val="Arial"/>
        <family val="2"/>
      </rPr>
      <t xml:space="preserve">
z.B. SPDI / Eheberatung / Familienberatung / Erziehungsberatung / Schuldnerberatung / Suchtberatung  ...</t>
    </r>
  </si>
  <si>
    <t>** bezogen auf die Gesamtzahl der Weitervermittelten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</si>
</sst>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&quot; &quot;[$€-407];[Red]&quot;-&quot;#,##0.00&quot; &quot;[$€-407]"/>
  </numFmts>
  <fonts count="59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u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8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1"/>
      <name val="Calibri"/>
      <family val="2"/>
    </font>
    <font>
      <i/>
      <sz val="9"/>
      <color indexed="12"/>
      <name val="Calibri"/>
      <family val="2"/>
    </font>
    <font>
      <u/>
      <sz val="10"/>
      <color rgb="FF0000FF"/>
      <name val="Arial2"/>
    </font>
    <font>
      <sz val="10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color theme="1"/>
      <name val="Arial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i/>
      <sz val="8"/>
      <color rgb="FFFF0000"/>
      <name val="Calibri"/>
      <family val="2"/>
    </font>
    <font>
      <sz val="8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8"/>
      <color rgb="FF0070C0"/>
      <name val="Arial"/>
      <family val="2"/>
    </font>
    <font>
      <b/>
      <sz val="8"/>
      <color rgb="FF7030A0"/>
      <name val="Arial"/>
      <family val="2"/>
    </font>
    <font>
      <b/>
      <i/>
      <sz val="8"/>
      <color rgb="FF7030A0"/>
      <name val="Arial"/>
      <family val="2"/>
    </font>
    <font>
      <i/>
      <sz val="10"/>
      <color indexed="12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Arial"/>
      <family val="2"/>
    </font>
    <font>
      <sz val="8"/>
      <color rgb="FF7030A0"/>
      <name val="Arial"/>
      <family val="2"/>
    </font>
    <font>
      <b/>
      <sz val="10"/>
      <color theme="0"/>
      <name val="Arial"/>
      <family val="2"/>
    </font>
    <font>
      <sz val="8"/>
      <color theme="5" tint="-0.499984740745262"/>
      <name val="Arial"/>
      <family val="2"/>
    </font>
    <font>
      <sz val="8"/>
      <color theme="5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lightGray"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4"/>
        <b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5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" applyNumberFormat="0" applyAlignment="0" applyProtection="0"/>
    <xf numFmtId="0" fontId="26" fillId="8" borderId="2" applyNumberFormat="0" applyAlignment="0" applyProtection="0"/>
    <xf numFmtId="0" fontId="20" fillId="9" borderId="2" applyNumberFormat="0" applyAlignment="0" applyProtection="0"/>
    <xf numFmtId="0" fontId="15" fillId="0" borderId="3" applyNumberFormat="0" applyFill="0" applyAlignment="0" applyProtection="0"/>
    <xf numFmtId="0" fontId="15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/>
    <xf numFmtId="0" fontId="34" fillId="0" borderId="0"/>
    <xf numFmtId="0" fontId="1" fillId="10" borderId="5" applyNumberFormat="0" applyFont="0" applyBorder="0" applyAlignment="0">
      <alignment horizontal="left" vertical="center"/>
    </xf>
    <xf numFmtId="0" fontId="7" fillId="11" borderId="0" applyNumberFormat="0" applyBorder="0" applyAlignment="0"/>
    <xf numFmtId="0" fontId="35" fillId="22" borderId="0"/>
    <xf numFmtId="0" fontId="7" fillId="12" borderId="0" applyNumberFormat="0" applyBorder="0" applyAlignment="0"/>
    <xf numFmtId="0" fontId="27" fillId="3" borderId="0" applyNumberFormat="0" applyBorder="0" applyAlignment="0" applyProtection="0"/>
    <xf numFmtId="0" fontId="36" fillId="0" borderId="0">
      <alignment horizontal="center"/>
    </xf>
    <xf numFmtId="0" fontId="36" fillId="0" borderId="0">
      <alignment horizontal="center" textRotation="9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2" fillId="9" borderId="0" applyNumberFormat="0" applyBorder="0" applyAlignment="0" applyProtection="0"/>
    <xf numFmtId="0" fontId="7" fillId="13" borderId="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  <xf numFmtId="165" fontId="37" fillId="0" borderId="0"/>
    <xf numFmtId="0" fontId="23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12" applyNumberFormat="0" applyAlignment="0" applyProtection="0"/>
    <xf numFmtId="0" fontId="7" fillId="0" borderId="0"/>
  </cellStyleXfs>
  <cellXfs count="385">
    <xf numFmtId="0" fontId="0" fillId="0" borderId="0" xfId="0"/>
    <xf numFmtId="0" fontId="4" fillId="16" borderId="13" xfId="15" applyNumberFormat="1" applyFont="1" applyFill="1" applyBorder="1" applyAlignment="1" applyProtection="1">
      <alignment horizontal="right" vertical="center" wrapText="1"/>
      <protection locked="0"/>
    </xf>
    <xf numFmtId="0" fontId="4" fillId="16" borderId="13" xfId="0" applyFont="1" applyFill="1" applyBorder="1" applyAlignment="1" applyProtection="1">
      <alignment horizontal="left" vertical="center" wrapText="1"/>
      <protection locked="0"/>
    </xf>
    <xf numFmtId="0" fontId="4" fillId="16" borderId="14" xfId="0" applyFont="1" applyFill="1" applyBorder="1" applyAlignment="1" applyProtection="1">
      <alignment vertical="center" wrapText="1"/>
      <protection locked="0"/>
    </xf>
    <xf numFmtId="0" fontId="3" fillId="23" borderId="13" xfId="0" applyFont="1" applyFill="1" applyBorder="1" applyAlignment="1" applyProtection="1">
      <alignment vertical="center" wrapText="1"/>
      <protection locked="0"/>
    </xf>
    <xf numFmtId="0" fontId="4" fillId="16" borderId="15" xfId="0" applyFont="1" applyFill="1" applyBorder="1" applyAlignment="1" applyProtection="1">
      <alignment vertical="center" wrapText="1"/>
      <protection locked="0"/>
    </xf>
    <xf numFmtId="0" fontId="4" fillId="23" borderId="15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25" borderId="13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0" fillId="17" borderId="0" xfId="0" applyFill="1" applyBorder="1" applyAlignment="1" applyProtection="1">
      <alignment horizontal="center" vertical="center"/>
    </xf>
    <xf numFmtId="0" fontId="4" fillId="26" borderId="13" xfId="0" applyFont="1" applyFill="1" applyBorder="1" applyAlignment="1" applyProtection="1">
      <alignment vertical="center"/>
    </xf>
    <xf numFmtId="0" fontId="7" fillId="18" borderId="13" xfId="0" applyFont="1" applyFill="1" applyBorder="1" applyAlignment="1" applyProtection="1">
      <alignment horizontal="center" vertical="center"/>
    </xf>
    <xf numFmtId="164" fontId="4" fillId="19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23" borderId="13" xfId="0" applyFont="1" applyFill="1" applyBorder="1" applyAlignment="1" applyProtection="1">
      <alignment vertical="center"/>
    </xf>
    <xf numFmtId="0" fontId="3" fillId="23" borderId="13" xfId="0" applyFont="1" applyFill="1" applyBorder="1" applyAlignment="1" applyProtection="1">
      <alignment vertical="center" wrapText="1"/>
    </xf>
    <xf numFmtId="164" fontId="3" fillId="23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4" fillId="25" borderId="18" xfId="0" applyFont="1" applyFill="1" applyBorder="1" applyAlignment="1" applyProtection="1">
      <alignment horizontal="center" vertical="center" wrapText="1"/>
    </xf>
    <xf numFmtId="17" fontId="4" fillId="25" borderId="18" xfId="0" applyNumberFormat="1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right" vertical="center"/>
    </xf>
    <xf numFmtId="164" fontId="3" fillId="23" borderId="13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/>
    </xf>
    <xf numFmtId="0" fontId="4" fillId="23" borderId="13" xfId="0" applyFont="1" applyFill="1" applyBorder="1" applyAlignment="1" applyProtection="1">
      <alignment horizontal="center" vertical="center" wrapText="1"/>
    </xf>
    <xf numFmtId="1" fontId="3" fillId="23" borderId="13" xfId="0" applyNumberFormat="1" applyFont="1" applyFill="1" applyBorder="1" applyAlignment="1" applyProtection="1">
      <alignment vertical="center" wrapText="1"/>
    </xf>
    <xf numFmtId="164" fontId="3" fillId="23" borderId="13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vertical="center"/>
    </xf>
    <xf numFmtId="164" fontId="4" fillId="15" borderId="13" xfId="0" applyNumberFormat="1" applyFont="1" applyFill="1" applyBorder="1" applyAlignment="1" applyProtection="1">
      <alignment vertical="center" wrapText="1"/>
    </xf>
    <xf numFmtId="0" fontId="3" fillId="23" borderId="13" xfId="15" applyNumberFormat="1" applyFont="1" applyFill="1" applyBorder="1" applyAlignment="1" applyProtection="1">
      <alignment horizontal="right" vertical="center" wrapText="1"/>
    </xf>
    <xf numFmtId="0" fontId="48" fillId="0" borderId="0" xfId="0" applyFont="1" applyAlignment="1" applyProtection="1">
      <alignment vertical="center"/>
    </xf>
    <xf numFmtId="0" fontId="3" fillId="26" borderId="13" xfId="0" applyFont="1" applyFill="1" applyBorder="1" applyAlignment="1" applyProtection="1">
      <alignment vertical="center"/>
    </xf>
    <xf numFmtId="0" fontId="46" fillId="26" borderId="1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" fontId="3" fillId="23" borderId="13" xfId="0" applyNumberFormat="1" applyFont="1" applyFill="1" applyBorder="1" applyAlignment="1" applyProtection="1">
      <alignment vertical="center"/>
    </xf>
    <xf numFmtId="0" fontId="7" fillId="26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164" fontId="4" fillId="18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164" fontId="4" fillId="15" borderId="15" xfId="0" applyNumberFormat="1" applyFont="1" applyFill="1" applyBorder="1" applyAlignment="1" applyProtection="1">
      <alignment vertical="center" wrapText="1"/>
    </xf>
    <xf numFmtId="0" fontId="42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2" fontId="4" fillId="23" borderId="15" xfId="0" applyNumberFormat="1" applyFont="1" applyFill="1" applyBorder="1" applyAlignment="1" applyProtection="1">
      <alignment vertical="center" wrapText="1"/>
    </xf>
    <xf numFmtId="0" fontId="40" fillId="0" borderId="0" xfId="0" applyFont="1" applyFill="1" applyAlignment="1" applyProtection="1">
      <alignment vertical="center"/>
    </xf>
    <xf numFmtId="0" fontId="41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26" borderId="1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23" borderId="13" xfId="0" applyFont="1" applyFill="1" applyBorder="1" applyAlignment="1" applyProtection="1">
      <alignment horizontal="center" vertical="center"/>
    </xf>
    <xf numFmtId="0" fontId="7" fillId="23" borderId="18" xfId="0" applyFont="1" applyFill="1" applyBorder="1" applyAlignment="1" applyProtection="1">
      <alignment horizontal="center" vertical="center"/>
    </xf>
    <xf numFmtId="164" fontId="4" fillId="23" borderId="13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3" fillId="18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</xf>
    <xf numFmtId="0" fontId="41" fillId="0" borderId="0" xfId="0" applyFont="1" applyAlignment="1" applyProtection="1">
      <alignment horizontal="center" vertical="center"/>
    </xf>
    <xf numFmtId="2" fontId="4" fillId="16" borderId="13" xfId="0" applyNumberFormat="1" applyFont="1" applyFill="1" applyBorder="1" applyAlignment="1" applyProtection="1">
      <alignment vertical="center" wrapText="1"/>
      <protection locked="0"/>
    </xf>
    <xf numFmtId="2" fontId="4" fillId="27" borderId="13" xfId="0" applyNumberFormat="1" applyFont="1" applyFill="1" applyBorder="1" applyAlignment="1" applyProtection="1">
      <alignment vertical="center" wrapText="1"/>
    </xf>
    <xf numFmtId="1" fontId="4" fillId="23" borderId="13" xfId="0" applyNumberFormat="1" applyFont="1" applyFill="1" applyBorder="1" applyAlignment="1" applyProtection="1">
      <alignment vertical="center" wrapText="1"/>
    </xf>
    <xf numFmtId="1" fontId="4" fillId="23" borderId="19" xfId="0" applyNumberFormat="1" applyFont="1" applyFill="1" applyBorder="1" applyAlignment="1" applyProtection="1">
      <alignment vertical="center" wrapText="1"/>
    </xf>
    <xf numFmtId="1" fontId="4" fillId="23" borderId="15" xfId="0" applyNumberFormat="1" applyFont="1" applyFill="1" applyBorder="1" applyAlignment="1" applyProtection="1">
      <alignment vertical="center" wrapText="1"/>
    </xf>
    <xf numFmtId="0" fontId="52" fillId="0" borderId="0" xfId="0" applyFont="1" applyFill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 wrapText="1"/>
    </xf>
    <xf numFmtId="0" fontId="4" fillId="25" borderId="13" xfId="0" applyFont="1" applyFill="1" applyBorder="1" applyAlignment="1" applyProtection="1">
      <alignment vertical="center" wrapText="1"/>
    </xf>
    <xf numFmtId="10" fontId="4" fillId="0" borderId="0" xfId="0" applyNumberFormat="1" applyFont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39" fillId="0" borderId="0" xfId="0" applyFont="1" applyFill="1" applyBorder="1" applyAlignment="1" applyProtection="1">
      <alignment horizontal="left" vertical="center"/>
    </xf>
    <xf numFmtId="0" fontId="53" fillId="0" borderId="0" xfId="0" applyFont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6" borderId="13" xfId="0" applyFont="1" applyFill="1" applyBorder="1" applyAlignment="1">
      <alignment vertical="center"/>
    </xf>
    <xf numFmtId="0" fontId="4" fillId="26" borderId="13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vertical="center" wrapText="1"/>
    </xf>
    <xf numFmtId="164" fontId="4" fillId="15" borderId="13" xfId="0" applyNumberFormat="1" applyFont="1" applyFill="1" applyBorder="1" applyAlignment="1">
      <alignment vertical="center" wrapText="1"/>
    </xf>
    <xf numFmtId="0" fontId="3" fillId="23" borderId="16" xfId="0" applyFont="1" applyFill="1" applyBorder="1" applyAlignment="1">
      <alignment vertical="center" wrapText="1"/>
    </xf>
    <xf numFmtId="164" fontId="3" fillId="23" borderId="13" xfId="0" applyNumberFormat="1" applyFont="1" applyFill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4" fillId="26" borderId="13" xfId="0" applyFont="1" applyFill="1" applyBorder="1" applyAlignment="1" applyProtection="1">
      <alignment horizontal="center" vertical="center" wrapText="1"/>
    </xf>
    <xf numFmtId="0" fontId="4" fillId="25" borderId="13" xfId="0" applyFont="1" applyFill="1" applyBorder="1" applyAlignment="1" applyProtection="1">
      <alignment vertical="center" wrapText="1"/>
    </xf>
    <xf numFmtId="0" fontId="3" fillId="23" borderId="16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>
      <alignment vertical="center" wrapText="1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4" fillId="25" borderId="16" xfId="0" applyFont="1" applyFill="1" applyBorder="1" applyAlignment="1" applyProtection="1">
      <alignment vertical="center" wrapText="1"/>
    </xf>
    <xf numFmtId="0" fontId="3" fillId="15" borderId="20" xfId="0" applyFont="1" applyFill="1" applyBorder="1" applyAlignment="1" applyProtection="1">
      <alignment vertical="center"/>
    </xf>
    <xf numFmtId="0" fontId="4" fillId="25" borderId="13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0" xfId="74" applyFont="1" applyAlignment="1" applyProtection="1">
      <alignment vertical="center"/>
    </xf>
    <xf numFmtId="0" fontId="0" fillId="0" borderId="0" xfId="0" applyBorder="1"/>
    <xf numFmtId="164" fontId="4" fillId="26" borderId="13" xfId="0" applyNumberFormat="1" applyFont="1" applyFill="1" applyBorder="1" applyAlignment="1" applyProtection="1">
      <alignment horizontal="center" vertical="center" wrapText="1"/>
    </xf>
    <xf numFmtId="0" fontId="4" fillId="15" borderId="13" xfId="0" applyFont="1" applyFill="1" applyBorder="1" applyAlignment="1" applyProtection="1">
      <alignment horizontal="center" vertical="center" wrapText="1"/>
    </xf>
    <xf numFmtId="1" fontId="3" fillId="23" borderId="13" xfId="15" applyNumberFormat="1" applyFont="1" applyFill="1" applyBorder="1" applyAlignment="1" applyProtection="1">
      <alignment horizontal="right" vertical="center" wrapText="1"/>
    </xf>
    <xf numFmtId="0" fontId="3" fillId="0" borderId="0" xfId="15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4" fillId="24" borderId="13" xfId="15" applyNumberFormat="1" applyFont="1" applyFill="1" applyBorder="1" applyAlignment="1" applyProtection="1">
      <alignment horizontal="right" vertical="center" wrapText="1"/>
      <protection locked="0"/>
    </xf>
    <xf numFmtId="164" fontId="4" fillId="24" borderId="13" xfId="0" applyNumberFormat="1" applyFont="1" applyFill="1" applyBorder="1" applyAlignment="1" applyProtection="1">
      <alignment vertical="center" wrapText="1"/>
    </xf>
    <xf numFmtId="1" fontId="3" fillId="23" borderId="13" xfId="0" applyNumberFormat="1" applyFont="1" applyFill="1" applyBorder="1" applyAlignment="1">
      <alignment vertical="center"/>
    </xf>
    <xf numFmtId="1" fontId="3" fillId="23" borderId="15" xfId="0" applyNumberFormat="1" applyFont="1" applyFill="1" applyBorder="1" applyAlignment="1" applyProtection="1">
      <alignment vertical="center" wrapText="1"/>
    </xf>
    <xf numFmtId="164" fontId="3" fillId="23" borderId="15" xfId="0" applyNumberFormat="1" applyFont="1" applyFill="1" applyBorder="1" applyAlignment="1" applyProtection="1">
      <alignment vertical="center" wrapText="1"/>
    </xf>
    <xf numFmtId="0" fontId="7" fillId="0" borderId="0" xfId="45"/>
    <xf numFmtId="0" fontId="7" fillId="0" borderId="0" xfId="45" applyAlignment="1" applyProtection="1">
      <alignment vertical="center"/>
    </xf>
    <xf numFmtId="0" fontId="4" fillId="16" borderId="13" xfId="45" applyFont="1" applyFill="1" applyBorder="1" applyAlignment="1" applyProtection="1">
      <alignment vertical="center" wrapText="1"/>
      <protection locked="0"/>
    </xf>
    <xf numFmtId="0" fontId="3" fillId="23" borderId="13" xfId="0" applyFont="1" applyFill="1" applyBorder="1" applyAlignment="1" applyProtection="1">
      <alignment horizontal="left" vertical="center"/>
    </xf>
    <xf numFmtId="0" fontId="4" fillId="25" borderId="13" xfId="0" applyFont="1" applyFill="1" applyBorder="1" applyAlignment="1" applyProtection="1">
      <alignment horizontal="right" vertical="center"/>
    </xf>
    <xf numFmtId="0" fontId="1" fillId="15" borderId="13" xfId="45" applyFont="1" applyFill="1" applyBorder="1" applyAlignment="1" applyProtection="1">
      <alignment horizontal="left" vertical="center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4" fillId="26" borderId="13" xfId="0" applyFont="1" applyFill="1" applyBorder="1" applyAlignment="1" applyProtection="1">
      <alignment horizontal="center" vertical="center"/>
    </xf>
    <xf numFmtId="0" fontId="1" fillId="26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6" borderId="13" xfId="4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45" applyFont="1"/>
    <xf numFmtId="0" fontId="4" fillId="26" borderId="13" xfId="0" applyFon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0" fillId="26" borderId="13" xfId="0" applyFill="1" applyBorder="1" applyAlignment="1" applyProtection="1">
      <alignment vertical="center"/>
    </xf>
    <xf numFmtId="0" fontId="4" fillId="16" borderId="13" xfId="0" applyFont="1" applyFill="1" applyBorder="1" applyAlignment="1" applyProtection="1">
      <alignment vertical="center" wrapText="1"/>
      <protection locked="0"/>
    </xf>
    <xf numFmtId="0" fontId="4" fillId="15" borderId="16" xfId="45" applyFont="1" applyFill="1" applyBorder="1" applyAlignment="1" applyProtection="1">
      <alignment vertical="center" wrapText="1"/>
    </xf>
    <xf numFmtId="0" fontId="1" fillId="26" borderId="13" xfId="45" applyFont="1" applyFill="1" applyBorder="1" applyAlignment="1" applyProtection="1">
      <alignment horizontal="center" vertical="center"/>
    </xf>
    <xf numFmtId="0" fontId="52" fillId="0" borderId="0" xfId="45" applyFont="1" applyAlignment="1">
      <alignment horizontal="center" vertical="center"/>
    </xf>
    <xf numFmtId="0" fontId="3" fillId="23" borderId="36" xfId="0" applyFont="1" applyFill="1" applyBorder="1" applyAlignment="1" applyProtection="1">
      <alignment horizontal="left" vertical="center"/>
    </xf>
    <xf numFmtId="0" fontId="4" fillId="25" borderId="19" xfId="0" applyFont="1" applyFill="1" applyBorder="1" applyAlignment="1" applyProtection="1">
      <alignment horizontal="right" vertical="center"/>
    </xf>
    <xf numFmtId="0" fontId="7" fillId="26" borderId="19" xfId="0" applyFont="1" applyFill="1" applyBorder="1" applyAlignment="1" applyProtection="1">
      <alignment horizontal="center" vertical="center"/>
    </xf>
    <xf numFmtId="0" fontId="4" fillId="25" borderId="15" xfId="0" applyFont="1" applyFill="1" applyBorder="1" applyAlignment="1" applyProtection="1">
      <alignment horizontal="right" vertical="center"/>
    </xf>
    <xf numFmtId="0" fontId="7" fillId="26" borderId="15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0" fontId="52" fillId="0" borderId="0" xfId="0" applyFont="1" applyFill="1"/>
    <xf numFmtId="0" fontId="55" fillId="0" borderId="0" xfId="0" applyFont="1" applyAlignment="1" applyProtection="1">
      <alignment vertical="center"/>
    </xf>
    <xf numFmtId="0" fontId="4" fillId="25" borderId="13" xfId="0" applyFont="1" applyFill="1" applyBorder="1" applyAlignment="1" applyProtection="1">
      <alignment vertical="center" wrapText="1"/>
    </xf>
    <xf numFmtId="0" fontId="3" fillId="23" borderId="13" xfId="0" applyFont="1" applyFill="1" applyBorder="1" applyAlignment="1" applyProtection="1">
      <alignment vertical="center" wrapText="1"/>
    </xf>
    <xf numFmtId="0" fontId="4" fillId="26" borderId="13" xfId="0" applyFont="1" applyFill="1" applyBorder="1" applyAlignment="1" applyProtection="1">
      <alignment vertical="center" wrapText="1"/>
    </xf>
    <xf numFmtId="0" fontId="3" fillId="23" borderId="18" xfId="0" applyFont="1" applyFill="1" applyBorder="1" applyAlignment="1" applyProtection="1">
      <alignment horizontal="right" vertical="center"/>
    </xf>
    <xf numFmtId="164" fontId="3" fillId="23" borderId="18" xfId="0" applyNumberFormat="1" applyFont="1" applyFill="1" applyBorder="1" applyAlignment="1" applyProtection="1">
      <alignment vertical="center" wrapText="1"/>
    </xf>
    <xf numFmtId="0" fontId="3" fillId="26" borderId="13" xfId="0" applyFont="1" applyFill="1" applyBorder="1" applyAlignment="1" applyProtection="1">
      <alignment horizontal="left" vertical="center" wrapText="1"/>
    </xf>
    <xf numFmtId="1" fontId="4" fillId="16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26" borderId="13" xfId="0" applyNumberFormat="1" applyFont="1" applyFill="1" applyBorder="1" applyAlignment="1">
      <alignment horizontal="center" vertical="center"/>
    </xf>
    <xf numFmtId="0" fontId="1" fillId="26" borderId="13" xfId="0" applyFont="1" applyFill="1" applyBorder="1" applyAlignment="1" applyProtection="1">
      <alignment horizontal="center" vertical="center"/>
    </xf>
    <xf numFmtId="1" fontId="56" fillId="29" borderId="13" xfId="0" applyNumberFormat="1" applyFont="1" applyFill="1" applyBorder="1" applyAlignment="1">
      <alignment horizontal="center" vertical="center"/>
    </xf>
    <xf numFmtId="0" fontId="3" fillId="23" borderId="13" xfId="0" applyFont="1" applyFill="1" applyBorder="1" applyAlignment="1" applyProtection="1">
      <alignment horizontal="center" vertical="center"/>
    </xf>
    <xf numFmtId="1" fontId="3" fillId="23" borderId="13" xfId="0" applyNumberFormat="1" applyFont="1" applyFill="1" applyBorder="1" applyAlignment="1" applyProtection="1">
      <alignment horizontal="center" vertical="center"/>
    </xf>
    <xf numFmtId="0" fontId="1" fillId="23" borderId="13" xfId="0" applyFont="1" applyFill="1" applyBorder="1" applyAlignment="1" applyProtection="1">
      <alignment horizontal="center" vertical="center"/>
    </xf>
    <xf numFmtId="0" fontId="1" fillId="23" borderId="36" xfId="0" applyFont="1" applyFill="1" applyBorder="1" applyAlignment="1" applyProtection="1">
      <alignment horizontal="center" vertical="center"/>
    </xf>
    <xf numFmtId="0" fontId="3" fillId="26" borderId="13" xfId="0" applyFon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3" fillId="15" borderId="20" xfId="0" applyFont="1" applyFill="1" applyBorder="1" applyAlignment="1" applyProtection="1">
      <alignment horizontal="center" vertical="center" wrapText="1"/>
    </xf>
    <xf numFmtId="0" fontId="4" fillId="16" borderId="15" xfId="0" applyFont="1" applyFill="1" applyBorder="1" applyAlignment="1" applyProtection="1">
      <alignment horizontal="center" vertical="center" wrapText="1"/>
      <protection locked="0"/>
    </xf>
    <xf numFmtId="0" fontId="57" fillId="15" borderId="20" xfId="0" applyFont="1" applyFill="1" applyBorder="1" applyAlignment="1" applyProtection="1">
      <alignment horizontal="left" vertical="center" wrapText="1"/>
    </xf>
    <xf numFmtId="0" fontId="57" fillId="15" borderId="40" xfId="0" applyFont="1" applyFill="1" applyBorder="1" applyAlignment="1" applyProtection="1">
      <alignment horizontal="left" vertical="center" wrapText="1"/>
    </xf>
    <xf numFmtId="0" fontId="57" fillId="15" borderId="21" xfId="0" applyFont="1" applyFill="1" applyBorder="1" applyAlignment="1" applyProtection="1">
      <alignment horizontal="left" vertical="center" wrapText="1"/>
    </xf>
    <xf numFmtId="0" fontId="57" fillId="15" borderId="15" xfId="0" applyFont="1" applyFill="1" applyBorder="1" applyAlignment="1" applyProtection="1">
      <alignment horizontal="left" vertical="center" wrapText="1"/>
    </xf>
    <xf numFmtId="0" fontId="57" fillId="26" borderId="20" xfId="0" applyFont="1" applyFill="1" applyBorder="1" applyAlignment="1" applyProtection="1">
      <alignment horizontal="left" vertical="center" wrapText="1"/>
    </xf>
    <xf numFmtId="0" fontId="4" fillId="26" borderId="20" xfId="45" applyFont="1" applyFill="1" applyBorder="1" applyAlignment="1">
      <alignment horizontal="center" vertical="center" wrapText="1"/>
    </xf>
    <xf numFmtId="0" fontId="57" fillId="26" borderId="30" xfId="0" applyFont="1" applyFill="1" applyBorder="1" applyAlignment="1" applyProtection="1">
      <alignment horizontal="left" vertical="center" wrapText="1"/>
    </xf>
    <xf numFmtId="0" fontId="57" fillId="26" borderId="15" xfId="0" applyFont="1" applyFill="1" applyBorder="1" applyAlignment="1" applyProtection="1">
      <alignment horizontal="left" vertical="center" wrapText="1"/>
    </xf>
    <xf numFmtId="0" fontId="46" fillId="16" borderId="15" xfId="0" applyFont="1" applyFill="1" applyBorder="1" applyAlignment="1" applyProtection="1">
      <alignment horizontal="center" vertical="center" wrapText="1"/>
      <protection locked="0"/>
    </xf>
    <xf numFmtId="1" fontId="3" fillId="26" borderId="13" xfId="0" applyNumberFormat="1" applyFont="1" applyFill="1" applyBorder="1" applyAlignment="1" applyProtection="1">
      <alignment horizontal="center" vertical="center" wrapText="1"/>
    </xf>
    <xf numFmtId="1" fontId="57" fillId="26" borderId="13" xfId="0" applyNumberFormat="1" applyFont="1" applyFill="1" applyBorder="1" applyAlignment="1" applyProtection="1">
      <alignment horizontal="center" vertical="center" wrapText="1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3" fillId="16" borderId="13" xfId="0" applyFont="1" applyFill="1" applyBorder="1" applyAlignment="1" applyProtection="1">
      <alignment vertical="center" wrapText="1"/>
      <protection locked="0"/>
    </xf>
    <xf numFmtId="0" fontId="52" fillId="29" borderId="0" xfId="0" applyFont="1" applyFill="1" applyAlignment="1" applyProtection="1">
      <alignment vertical="center"/>
    </xf>
    <xf numFmtId="0" fontId="45" fillId="29" borderId="0" xfId="0" applyFont="1" applyFill="1" applyAlignment="1" applyProtection="1">
      <alignment vertical="center"/>
    </xf>
    <xf numFmtId="2" fontId="3" fillId="15" borderId="13" xfId="0" applyNumberFormat="1" applyFont="1" applyFill="1" applyBorder="1" applyAlignment="1" applyProtection="1">
      <alignment vertical="center" wrapText="1"/>
      <protection locked="0"/>
    </xf>
    <xf numFmtId="2" fontId="3" fillId="15" borderId="13" xfId="0" applyNumberFormat="1" applyFont="1" applyFill="1" applyBorder="1" applyAlignment="1" applyProtection="1">
      <alignment vertical="center" wrapText="1"/>
    </xf>
    <xf numFmtId="0" fontId="3" fillId="15" borderId="13" xfId="0" applyFont="1" applyFill="1" applyBorder="1" applyAlignment="1" applyProtection="1">
      <alignment vertical="center" wrapText="1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3" fillId="15" borderId="13" xfId="45" applyFont="1" applyFill="1" applyBorder="1" applyAlignment="1" applyProtection="1">
      <alignment horizontal="center" vertical="center" wrapText="1"/>
    </xf>
    <xf numFmtId="0" fontId="58" fillId="15" borderId="13" xfId="45" applyFont="1" applyFill="1" applyBorder="1" applyAlignment="1" applyProtection="1">
      <alignment vertical="center" wrapText="1"/>
    </xf>
    <xf numFmtId="0" fontId="4" fillId="16" borderId="16" xfId="45" applyFont="1" applyFill="1" applyBorder="1" applyAlignment="1" applyProtection="1">
      <alignment horizontal="left" vertical="center" wrapText="1"/>
      <protection locked="0"/>
    </xf>
    <xf numFmtId="0" fontId="4" fillId="16" borderId="13" xfId="45" applyFont="1" applyFill="1" applyBorder="1" applyAlignment="1" applyProtection="1">
      <alignment horizontal="left" vertical="center" wrapText="1"/>
      <protection locked="0"/>
    </xf>
    <xf numFmtId="0" fontId="0" fillId="26" borderId="13" xfId="0" applyFill="1" applyBorder="1" applyAlignment="1" applyProtection="1">
      <alignment vertical="center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164" fontId="4" fillId="18" borderId="13" xfId="0" applyNumberFormat="1" applyFont="1" applyFill="1" applyBorder="1" applyAlignment="1" applyProtection="1">
      <alignment horizontal="center" vertical="center" wrapText="1"/>
    </xf>
    <xf numFmtId="164" fontId="4" fillId="15" borderId="13" xfId="0" applyNumberFormat="1" applyFont="1" applyFill="1" applyBorder="1" applyAlignment="1" applyProtection="1">
      <alignment horizontal="center" vertical="center" wrapText="1"/>
    </xf>
    <xf numFmtId="0" fontId="4" fillId="26" borderId="13" xfId="0" applyFont="1" applyFill="1" applyBorder="1" applyAlignment="1">
      <alignment vertical="center"/>
    </xf>
    <xf numFmtId="0" fontId="4" fillId="26" borderId="13" xfId="45" applyFont="1" applyFill="1" applyBorder="1" applyAlignment="1" applyProtection="1">
      <alignment vertical="center"/>
    </xf>
    <xf numFmtId="1" fontId="1" fillId="26" borderId="13" xfId="0" applyNumberFormat="1" applyFont="1" applyFill="1" applyBorder="1" applyAlignment="1" applyProtection="1">
      <alignment horizontal="center" vertical="center"/>
    </xf>
    <xf numFmtId="0" fontId="4" fillId="16" borderId="13" xfId="45" applyNumberFormat="1" applyFont="1" applyFill="1" applyBorder="1" applyAlignment="1" applyProtection="1">
      <alignment horizontal="center" vertical="center" wrapText="1"/>
      <protection locked="0"/>
    </xf>
    <xf numFmtId="0" fontId="1" fillId="26" borderId="13" xfId="0" applyFont="1" applyFill="1" applyBorder="1" applyAlignment="1">
      <alignment horizontal="center" vertical="center"/>
    </xf>
    <xf numFmtId="0" fontId="3" fillId="26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/>
    </xf>
    <xf numFmtId="0" fontId="4" fillId="25" borderId="13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vertical="center"/>
    </xf>
    <xf numFmtId="2" fontId="4" fillId="26" borderId="13" xfId="0" applyNumberFormat="1" applyFont="1" applyFill="1" applyBorder="1" applyAlignment="1" applyProtection="1">
      <alignment horizontal="center" vertical="center" wrapText="1"/>
    </xf>
    <xf numFmtId="0" fontId="0" fillId="26" borderId="13" xfId="0" applyFill="1" applyBorder="1" applyAlignment="1" applyProtection="1">
      <alignment horizontal="center" vertical="center" wrapText="1"/>
    </xf>
    <xf numFmtId="0" fontId="4" fillId="26" borderId="13" xfId="0" applyFont="1" applyFill="1" applyBorder="1" applyAlignment="1" applyProtection="1">
      <alignment vertical="center" wrapText="1"/>
    </xf>
    <xf numFmtId="0" fontId="0" fillId="26" borderId="13" xfId="0" applyFill="1" applyBorder="1" applyAlignment="1" applyProtection="1">
      <alignment vertical="center"/>
    </xf>
    <xf numFmtId="0" fontId="4" fillId="25" borderId="13" xfId="0" applyFont="1" applyFill="1" applyBorder="1" applyAlignment="1" applyProtection="1">
      <alignment vertical="center" wrapText="1"/>
    </xf>
    <xf numFmtId="0" fontId="4" fillId="23" borderId="13" xfId="0" applyFont="1" applyFill="1" applyBorder="1" applyAlignment="1" applyProtection="1">
      <alignment horizontal="left" vertical="center" wrapText="1"/>
    </xf>
    <xf numFmtId="0" fontId="0" fillId="23" borderId="13" xfId="0" applyFill="1" applyBorder="1" applyAlignment="1" applyProtection="1">
      <alignment vertical="center"/>
    </xf>
    <xf numFmtId="0" fontId="4" fillId="25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4" fillId="26" borderId="13" xfId="0" applyFont="1" applyFill="1" applyBorder="1" applyAlignment="1" applyProtection="1">
      <alignment horizontal="center" vertical="center"/>
    </xf>
    <xf numFmtId="0" fontId="3" fillId="2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" fontId="3" fillId="23" borderId="16" xfId="0" applyNumberFormat="1" applyFont="1" applyFill="1" applyBorder="1" applyAlignment="1" applyProtection="1">
      <alignment horizontal="center" vertical="center" wrapText="1"/>
    </xf>
    <xf numFmtId="4" fontId="3" fillId="23" borderId="18" xfId="0" applyNumberFormat="1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vertical="center" wrapText="1"/>
    </xf>
    <xf numFmtId="2" fontId="4" fillId="16" borderId="13" xfId="0" applyNumberFormat="1" applyFont="1" applyFill="1" applyBorder="1" applyAlignment="1" applyProtection="1">
      <alignment horizontal="center" vertical="center"/>
      <protection locked="0"/>
    </xf>
    <xf numFmtId="4" fontId="4" fillId="16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0" fontId="4" fillId="15" borderId="13" xfId="0" applyNumberFormat="1" applyFont="1" applyFill="1" applyBorder="1" applyAlignment="1" applyProtection="1">
      <alignment vertical="center" wrapText="1"/>
    </xf>
    <xf numFmtId="0" fontId="7" fillId="25" borderId="13" xfId="0" applyFont="1" applyFill="1" applyBorder="1" applyAlignment="1" applyProtection="1">
      <alignment vertical="center" wrapText="1"/>
    </xf>
    <xf numFmtId="0" fontId="54" fillId="15" borderId="33" xfId="0" applyFont="1" applyFill="1" applyBorder="1" applyAlignment="1" applyProtection="1">
      <alignment horizontal="center" vertical="center"/>
    </xf>
    <xf numFmtId="0" fontId="47" fillId="0" borderId="34" xfId="0" applyFont="1" applyBorder="1" applyAlignment="1" applyProtection="1">
      <alignment vertical="center"/>
    </xf>
    <xf numFmtId="0" fontId="47" fillId="0" borderId="35" xfId="0" applyFont="1" applyBorder="1" applyAlignment="1" applyProtection="1">
      <alignment vertical="center"/>
    </xf>
    <xf numFmtId="4" fontId="4" fillId="24" borderId="13" xfId="0" applyNumberFormat="1" applyFont="1" applyFill="1" applyBorder="1" applyAlignment="1" applyProtection="1">
      <alignment horizontal="center" vertical="center" wrapText="1"/>
    </xf>
    <xf numFmtId="4" fontId="0" fillId="24" borderId="13" xfId="0" applyNumberFormat="1" applyFill="1" applyBorder="1" applyAlignment="1" applyProtection="1">
      <alignment horizontal="center" vertical="center"/>
    </xf>
    <xf numFmtId="4" fontId="3" fillId="16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4" fillId="16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4" fillId="16" borderId="1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4" fillId="16" borderId="16" xfId="0" applyFont="1" applyFill="1" applyBorder="1" applyAlignment="1" applyProtection="1">
      <alignment horizontal="left" vertical="center"/>
      <protection locked="0"/>
    </xf>
    <xf numFmtId="0" fontId="4" fillId="16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" fillId="26" borderId="13" xfId="0" applyFont="1" applyFill="1" applyBorder="1" applyAlignment="1" applyProtection="1">
      <alignment vertical="center"/>
    </xf>
    <xf numFmtId="0" fontId="3" fillId="26" borderId="13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/>
    </xf>
    <xf numFmtId="4" fontId="3" fillId="16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16" borderId="18" xfId="0" applyNumberFormat="1" applyFont="1" applyFill="1" applyBorder="1" applyAlignment="1" applyProtection="1">
      <alignment horizontal="center" vertical="center" wrapText="1"/>
      <protection locked="0"/>
    </xf>
    <xf numFmtId="14" fontId="3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20" borderId="13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4" fillId="21" borderId="13" xfId="0" applyFont="1" applyFill="1" applyBorder="1" applyAlignment="1" applyProtection="1">
      <alignment horizontal="center" vertical="center" wrapText="1"/>
    </xf>
    <xf numFmtId="0" fontId="0" fillId="21" borderId="13" xfId="0" applyFill="1" applyBorder="1" applyAlignment="1" applyProtection="1">
      <alignment horizontal="center" vertical="center" wrapText="1"/>
    </xf>
    <xf numFmtId="4" fontId="3" fillId="23" borderId="13" xfId="0" applyNumberFormat="1" applyFont="1" applyFill="1" applyBorder="1" applyAlignment="1" applyProtection="1">
      <alignment horizontal="center" vertical="center" wrapText="1"/>
    </xf>
    <xf numFmtId="4" fontId="1" fillId="23" borderId="13" xfId="0" applyNumberFormat="1" applyFont="1" applyFill="1" applyBorder="1" applyAlignment="1" applyProtection="1">
      <alignment horizontal="center" vertical="center"/>
    </xf>
    <xf numFmtId="0" fontId="3" fillId="25" borderId="13" xfId="0" applyFont="1" applyFill="1" applyBorder="1" applyAlignment="1" applyProtection="1">
      <alignment vertical="center" wrapText="1"/>
    </xf>
    <xf numFmtId="0" fontId="1" fillId="25" borderId="13" xfId="0" applyFont="1" applyFill="1" applyBorder="1" applyAlignment="1" applyProtection="1">
      <alignment vertical="center" wrapText="1"/>
    </xf>
    <xf numFmtId="0" fontId="1" fillId="0" borderId="13" xfId="0" applyFont="1" applyBorder="1" applyAlignment="1">
      <alignment vertical="center"/>
    </xf>
    <xf numFmtId="0" fontId="1" fillId="23" borderId="37" xfId="0" applyFont="1" applyFill="1" applyBorder="1" applyAlignment="1" applyProtection="1">
      <alignment horizontal="center" vertical="center"/>
    </xf>
    <xf numFmtId="0" fontId="1" fillId="23" borderId="3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8" borderId="20" xfId="0" applyFont="1" applyFill="1" applyBorder="1" applyAlignment="1" applyProtection="1">
      <alignment vertical="center" wrapText="1"/>
    </xf>
    <xf numFmtId="0" fontId="4" fillId="28" borderId="15" xfId="0" applyFont="1" applyFill="1" applyBorder="1" applyAlignment="1">
      <alignment vertical="center" wrapText="1"/>
    </xf>
    <xf numFmtId="0" fontId="4" fillId="25" borderId="13" xfId="0" applyFont="1" applyFill="1" applyBorder="1" applyAlignment="1" applyProtection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7" fillId="28" borderId="20" xfId="0" applyFont="1" applyFill="1" applyBorder="1" applyAlignment="1" applyProtection="1">
      <alignment vertical="center" wrapText="1"/>
    </xf>
    <xf numFmtId="0" fontId="0" fillId="28" borderId="15" xfId="0" applyFill="1" applyBorder="1" applyAlignment="1">
      <alignment vertical="center" wrapText="1"/>
    </xf>
    <xf numFmtId="0" fontId="7" fillId="25" borderId="13" xfId="0" applyFont="1" applyFill="1" applyBorder="1" applyAlignment="1" applyProtection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6" xfId="0" applyFill="1" applyBorder="1" applyAlignment="1" applyProtection="1">
      <alignment vertical="center"/>
    </xf>
    <xf numFmtId="0" fontId="0" fillId="25" borderId="17" xfId="0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4" fillId="25" borderId="16" xfId="0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20" borderId="16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" fillId="20" borderId="17" xfId="0" applyFont="1" applyFill="1" applyBorder="1" applyAlignment="1" applyProtection="1">
      <alignment horizontal="center" vertical="center"/>
    </xf>
    <xf numFmtId="0" fontId="3" fillId="20" borderId="18" xfId="0" applyFont="1" applyFill="1" applyBorder="1" applyAlignment="1" applyProtection="1">
      <alignment horizontal="center" vertical="center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3" fillId="23" borderId="28" xfId="0" applyFont="1" applyFill="1" applyBorder="1" applyAlignment="1" applyProtection="1">
      <alignment horizontal="center" vertical="center" wrapText="1"/>
    </xf>
    <xf numFmtId="0" fontId="1" fillId="23" borderId="29" xfId="0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/>
    </xf>
    <xf numFmtId="0" fontId="1" fillId="23" borderId="14" xfId="0" applyFont="1" applyFill="1" applyBorder="1" applyAlignment="1">
      <alignment horizontal="center" vertical="center"/>
    </xf>
    <xf numFmtId="0" fontId="4" fillId="25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16" borderId="22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23" borderId="13" xfId="0" applyFont="1" applyFill="1" applyBorder="1" applyAlignment="1" applyProtection="1">
      <alignment vertical="center" wrapText="1"/>
    </xf>
    <xf numFmtId="0" fontId="4" fillId="28" borderId="16" xfId="0" applyFont="1" applyFill="1" applyBorder="1" applyAlignment="1" applyProtection="1">
      <alignment horizontal="left" vertical="center"/>
    </xf>
    <xf numFmtId="0" fontId="0" fillId="28" borderId="17" xfId="0" applyFill="1" applyBorder="1" applyAlignment="1">
      <alignment vertical="center"/>
    </xf>
    <xf numFmtId="0" fontId="0" fillId="28" borderId="18" xfId="0" applyFill="1" applyBorder="1" applyAlignment="1">
      <alignment vertical="center"/>
    </xf>
    <xf numFmtId="0" fontId="3" fillId="15" borderId="20" xfId="0" applyFont="1" applyFill="1" applyBorder="1" applyAlignment="1" applyProtection="1">
      <alignment vertical="center"/>
    </xf>
    <xf numFmtId="0" fontId="3" fillId="15" borderId="30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3" fillId="26" borderId="16" xfId="0" applyFont="1" applyFill="1" applyBorder="1" applyAlignment="1" applyProtection="1">
      <alignment horizontal="center" vertical="center"/>
    </xf>
    <xf numFmtId="0" fontId="3" fillId="23" borderId="16" xfId="0" applyFont="1" applyFill="1" applyBorder="1" applyAlignment="1" applyProtection="1">
      <alignment horizontal="center" vertical="center" wrapText="1"/>
    </xf>
    <xf numFmtId="0" fontId="1" fillId="23" borderId="18" xfId="0" applyFont="1" applyFill="1" applyBorder="1" applyAlignment="1" applyProtection="1">
      <alignment horizontal="center" vertical="center" wrapText="1"/>
    </xf>
    <xf numFmtId="0" fontId="3" fillId="23" borderId="16" xfId="0" applyFont="1" applyFill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6" borderId="16" xfId="0" applyFill="1" applyBorder="1" applyAlignment="1" applyProtection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4" fillId="25" borderId="19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4" fillId="25" borderId="15" xfId="0" applyFont="1" applyFill="1" applyBorder="1" applyAlignment="1" applyProtection="1">
      <alignment horizontal="left" vertical="center" wrapText="1"/>
    </xf>
    <xf numFmtId="0" fontId="4" fillId="28" borderId="13" xfId="0" applyFont="1" applyFill="1" applyBorder="1" applyAlignment="1" applyProtection="1">
      <alignment horizontal="left" vertical="center" wrapText="1"/>
    </xf>
    <xf numFmtId="0" fontId="3" fillId="20" borderId="13" xfId="0" applyFont="1" applyFill="1" applyBorder="1" applyAlignment="1">
      <alignment horizontal="center" vertical="center"/>
    </xf>
    <xf numFmtId="0" fontId="1" fillId="26" borderId="16" xfId="45" applyFont="1" applyFill="1" applyBorder="1" applyAlignment="1">
      <alignment horizontal="left" vertical="center"/>
    </xf>
    <xf numFmtId="0" fontId="3" fillId="15" borderId="20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15" borderId="2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26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0" borderId="13" xfId="45" applyFont="1" applyFill="1" applyBorder="1" applyAlignment="1" applyProtection="1">
      <alignment horizontal="center" vertical="center"/>
    </xf>
    <xf numFmtId="0" fontId="7" fillId="0" borderId="13" xfId="45" applyBorder="1" applyAlignment="1">
      <alignment horizontal="center" vertical="center"/>
    </xf>
    <xf numFmtId="0" fontId="1" fillId="26" borderId="17" xfId="45" applyFont="1" applyFill="1" applyBorder="1" applyAlignment="1">
      <alignment horizontal="left" vertical="center"/>
    </xf>
    <xf numFmtId="0" fontId="1" fillId="26" borderId="18" xfId="45" applyFont="1" applyFill="1" applyBorder="1" applyAlignment="1">
      <alignment horizontal="left" vertical="center"/>
    </xf>
    <xf numFmtId="0" fontId="1" fillId="26" borderId="20" xfId="0" applyFont="1" applyFill="1" applyBorder="1" applyAlignment="1" applyProtection="1">
      <alignment horizontal="center" vertical="center"/>
    </xf>
    <xf numFmtId="0" fontId="3" fillId="26" borderId="20" xfId="0" applyFont="1" applyFill="1" applyBorder="1" applyAlignment="1" applyProtection="1">
      <alignment horizontal="left" vertical="center"/>
    </xf>
    <xf numFmtId="0" fontId="3" fillId="15" borderId="20" xfId="45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1" fillId="26" borderId="13" xfId="45" applyFont="1" applyFill="1" applyBorder="1" applyAlignment="1">
      <alignment horizontal="left" vertical="center"/>
    </xf>
    <xf numFmtId="0" fontId="3" fillId="15" borderId="20" xfId="45" applyFont="1" applyFill="1" applyBorder="1" applyAlignment="1" applyProtection="1">
      <alignment horizontal="center" vertical="center" wrapText="1"/>
    </xf>
    <xf numFmtId="0" fontId="1" fillId="26" borderId="13" xfId="0" applyFont="1" applyFill="1" applyBorder="1" applyAlignment="1"/>
    <xf numFmtId="0" fontId="1" fillId="0" borderId="13" xfId="0" applyFont="1" applyBorder="1" applyAlignment="1"/>
    <xf numFmtId="0" fontId="3" fillId="26" borderId="13" xfId="0" applyFont="1" applyFill="1" applyBorder="1" applyAlignment="1" applyProtection="1">
      <alignment vertical="center"/>
    </xf>
    <xf numFmtId="0" fontId="3" fillId="15" borderId="13" xfId="0" applyFont="1" applyFill="1" applyBorder="1" applyAlignment="1" applyProtection="1">
      <alignment horizontal="left" vertical="center"/>
    </xf>
    <xf numFmtId="0" fontId="3" fillId="15" borderId="16" xfId="0" applyFont="1" applyFill="1" applyBorder="1" applyAlignment="1" applyProtection="1">
      <alignment horizontal="left" vertical="center"/>
    </xf>
    <xf numFmtId="0" fontId="3" fillId="15" borderId="29" xfId="0" applyFont="1" applyFill="1" applyBorder="1" applyAlignment="1" applyProtection="1">
      <alignment horizontal="center" vertical="center" wrapText="1"/>
    </xf>
    <xf numFmtId="0" fontId="3" fillId="15" borderId="39" xfId="0" applyFont="1" applyFill="1" applyBorder="1" applyAlignment="1" applyProtection="1">
      <alignment horizontal="center" vertical="center" wrapText="1"/>
    </xf>
    <xf numFmtId="0" fontId="3" fillId="15" borderId="14" xfId="0" applyFont="1" applyFill="1" applyBorder="1" applyAlignment="1" applyProtection="1">
      <alignment horizontal="center" vertical="center" wrapText="1"/>
    </xf>
    <xf numFmtId="0" fontId="3" fillId="15" borderId="13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vertical="center"/>
    </xf>
    <xf numFmtId="0" fontId="3" fillId="15" borderId="16" xfId="0" applyFont="1" applyFill="1" applyBorder="1" applyAlignment="1" applyProtection="1">
      <alignment vertical="center"/>
    </xf>
    <xf numFmtId="0" fontId="4" fillId="26" borderId="20" xfId="45" applyFont="1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</cellXfs>
  <cellStyles count="75">
    <cellStyle name="Akzent1 2" xfId="1" xr:uid="{00000000-0005-0000-0000-000000000000}"/>
    <cellStyle name="Akzent2 2" xfId="2" xr:uid="{00000000-0005-0000-0000-000001000000}"/>
    <cellStyle name="Akzent3 2" xfId="3" xr:uid="{00000000-0005-0000-0000-000002000000}"/>
    <cellStyle name="Akzent4 2" xfId="4" xr:uid="{00000000-0005-0000-0000-000003000000}"/>
    <cellStyle name="Akzent5 2" xfId="5" xr:uid="{00000000-0005-0000-0000-000004000000}"/>
    <cellStyle name="Akzent6 2" xfId="6" xr:uid="{00000000-0005-0000-0000-000005000000}"/>
    <cellStyle name="Ausgabe 2" xfId="7" xr:uid="{00000000-0005-0000-0000-000006000000}"/>
    <cellStyle name="Berechnung 2" xfId="8" xr:uid="{00000000-0005-0000-0000-000007000000}"/>
    <cellStyle name="Eingabe 2" xfId="9" xr:uid="{00000000-0005-0000-0000-000008000000}"/>
    <cellStyle name="Ergebnis 1" xfId="10" xr:uid="{00000000-0005-0000-0000-000009000000}"/>
    <cellStyle name="Ergebnis 2" xfId="11" xr:uid="{00000000-0005-0000-0000-00000A000000}"/>
    <cellStyle name="Erklärender Text 2" xfId="12" xr:uid="{00000000-0005-0000-0000-00000B000000}"/>
    <cellStyle name="Excel Built-in Normal" xfId="13" xr:uid="{00000000-0005-0000-0000-00000C000000}"/>
    <cellStyle name="Excel_BuiltIn_Hyperlink" xfId="14" xr:uid="{00000000-0005-0000-0000-00000D000000}"/>
    <cellStyle name="Gesamtfarbe" xfId="15" xr:uid="{00000000-0005-0000-0000-00000E000000}"/>
    <cellStyle name="Gesamtfarbe 2" xfId="16" xr:uid="{00000000-0005-0000-0000-00000F000000}"/>
    <cellStyle name="Gesamtfarbe 3" xfId="17" xr:uid="{00000000-0005-0000-0000-000010000000}"/>
    <cellStyle name="Gesamtfarbe_sb" xfId="18" xr:uid="{00000000-0005-0000-0000-000011000000}"/>
    <cellStyle name="Gut 2" xfId="19" xr:uid="{00000000-0005-0000-0000-000012000000}"/>
    <cellStyle name="Heading" xfId="20" xr:uid="{00000000-0005-0000-0000-000013000000}"/>
    <cellStyle name="Heading1" xfId="21" xr:uid="{00000000-0005-0000-0000-000014000000}"/>
    <cellStyle name="Hyperlink 2" xfId="22" xr:uid="{00000000-0005-0000-0000-000015000000}"/>
    <cellStyle name="Hyperlink 2 2" xfId="23" xr:uid="{00000000-0005-0000-0000-000016000000}"/>
    <cellStyle name="Hyperlink 3" xfId="24" xr:uid="{00000000-0005-0000-0000-000017000000}"/>
    <cellStyle name="Hyperlink 4" xfId="25" xr:uid="{00000000-0005-0000-0000-000018000000}"/>
    <cellStyle name="Hyperlink 5" xfId="26" xr:uid="{00000000-0005-0000-0000-000019000000}"/>
    <cellStyle name="Neutral 2" xfId="27" xr:uid="{00000000-0005-0000-0000-00001A000000}"/>
    <cellStyle name="Notiz 2" xfId="28" xr:uid="{00000000-0005-0000-0000-00001B000000}"/>
    <cellStyle name="Prozent 2" xfId="29" xr:uid="{00000000-0005-0000-0000-00001C000000}"/>
    <cellStyle name="Prozent 2 2" xfId="30" xr:uid="{00000000-0005-0000-0000-00001D000000}"/>
    <cellStyle name="Prozent 2 3" xfId="31" xr:uid="{00000000-0005-0000-0000-00001E000000}"/>
    <cellStyle name="Prozent 2 4" xfId="32" xr:uid="{00000000-0005-0000-0000-00001F000000}"/>
    <cellStyle name="Prozent 2 5" xfId="33" xr:uid="{00000000-0005-0000-0000-000020000000}"/>
    <cellStyle name="Prozent 2_Jahresstatistik_2008" xfId="34" xr:uid="{00000000-0005-0000-0000-000021000000}"/>
    <cellStyle name="Prozent 3" xfId="35" xr:uid="{00000000-0005-0000-0000-000022000000}"/>
    <cellStyle name="Prozent 4" xfId="36" xr:uid="{00000000-0005-0000-0000-000023000000}"/>
    <cellStyle name="Prozent 5" xfId="37" xr:uid="{00000000-0005-0000-0000-000024000000}"/>
    <cellStyle name="Prozent 6" xfId="38" xr:uid="{00000000-0005-0000-0000-000025000000}"/>
    <cellStyle name="Prozent 7" xfId="39" xr:uid="{00000000-0005-0000-0000-000026000000}"/>
    <cellStyle name="Prozent 8" xfId="40" xr:uid="{00000000-0005-0000-0000-000027000000}"/>
    <cellStyle name="Prozent 9" xfId="41" xr:uid="{00000000-0005-0000-0000-000028000000}"/>
    <cellStyle name="Result" xfId="42" xr:uid="{00000000-0005-0000-0000-000029000000}"/>
    <cellStyle name="Result2" xfId="43" xr:uid="{00000000-0005-0000-0000-00002A000000}"/>
    <cellStyle name="Schlecht 2" xfId="44" xr:uid="{00000000-0005-0000-0000-00002B000000}"/>
    <cellStyle name="Standard" xfId="0" builtinId="0"/>
    <cellStyle name="Standard 10" xfId="45" xr:uid="{00000000-0005-0000-0000-00002D000000}"/>
    <cellStyle name="Standard 11" xfId="74" xr:uid="{00000000-0005-0000-0000-00002E000000}"/>
    <cellStyle name="Standard 2" xfId="46" xr:uid="{00000000-0005-0000-0000-00002F000000}"/>
    <cellStyle name="Standard 2 2" xfId="47" xr:uid="{00000000-0005-0000-0000-000030000000}"/>
    <cellStyle name="Standard 2 3" xfId="48" xr:uid="{00000000-0005-0000-0000-000031000000}"/>
    <cellStyle name="Standard 2 4" xfId="49" xr:uid="{00000000-0005-0000-0000-000032000000}"/>
    <cellStyle name="Standard 2 5" xfId="50" xr:uid="{00000000-0005-0000-0000-000033000000}"/>
    <cellStyle name="Standard 2 6" xfId="51" xr:uid="{00000000-0005-0000-0000-000034000000}"/>
    <cellStyle name="Standard 2_Jahresstatistik 2009" xfId="52" xr:uid="{00000000-0005-0000-0000-000035000000}"/>
    <cellStyle name="Standard 3" xfId="53" xr:uid="{00000000-0005-0000-0000-000036000000}"/>
    <cellStyle name="Standard 3 2" xfId="54" xr:uid="{00000000-0005-0000-0000-000037000000}"/>
    <cellStyle name="Standard 3 3" xfId="55" xr:uid="{00000000-0005-0000-0000-000038000000}"/>
    <cellStyle name="Standard 3 4" xfId="56" xr:uid="{00000000-0005-0000-0000-000039000000}"/>
    <cellStyle name="Standard 3 5" xfId="57" xr:uid="{00000000-0005-0000-0000-00003A000000}"/>
    <cellStyle name="Standard 3 6" xfId="58" xr:uid="{00000000-0005-0000-0000-00003B000000}"/>
    <cellStyle name="Standard 4" xfId="59" xr:uid="{00000000-0005-0000-0000-00003C000000}"/>
    <cellStyle name="Standard 5" xfId="60" xr:uid="{00000000-0005-0000-0000-00003D000000}"/>
    <cellStyle name="Standard 6" xfId="61" xr:uid="{00000000-0005-0000-0000-00003E000000}"/>
    <cellStyle name="Standard 7" xfId="62" xr:uid="{00000000-0005-0000-0000-00003F000000}"/>
    <cellStyle name="Standard 8" xfId="63" xr:uid="{00000000-0005-0000-0000-000040000000}"/>
    <cellStyle name="Standard 9" xfId="64" xr:uid="{00000000-0005-0000-0000-000041000000}"/>
    <cellStyle name="Überschrift 1 1" xfId="65" xr:uid="{00000000-0005-0000-0000-000042000000}"/>
    <cellStyle name="Überschrift 1 2" xfId="66" xr:uid="{00000000-0005-0000-0000-000043000000}"/>
    <cellStyle name="Überschrift 2 2" xfId="67" xr:uid="{00000000-0005-0000-0000-000044000000}"/>
    <cellStyle name="Überschrift 3 2" xfId="68" xr:uid="{00000000-0005-0000-0000-000045000000}"/>
    <cellStyle name="Überschrift 4 2" xfId="69" xr:uid="{00000000-0005-0000-0000-000046000000}"/>
    <cellStyle name="Überschrift 5" xfId="70" xr:uid="{00000000-0005-0000-0000-000047000000}"/>
    <cellStyle name="Verknüpfte Zelle 2" xfId="71" xr:uid="{00000000-0005-0000-0000-000048000000}"/>
    <cellStyle name="Warnender Text 2" xfId="72" xr:uid="{00000000-0005-0000-0000-000049000000}"/>
    <cellStyle name="Zelle überprüfen 2" xfId="73" xr:uid="{00000000-0005-0000-0000-00004A000000}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IV302"/>
  <sheetViews>
    <sheetView tabSelected="1" zoomScaleNormal="100" zoomScaleSheetLayoutView="100" workbookViewId="0">
      <selection sqref="A1:K1"/>
    </sheetView>
  </sheetViews>
  <sheetFormatPr baseColWidth="10" defaultColWidth="11.42578125" defaultRowHeight="12.75"/>
  <cols>
    <col min="1" max="1" width="51.42578125" style="7" customWidth="1"/>
    <col min="2" max="2" width="11.28515625" style="7" customWidth="1"/>
    <col min="3" max="7" width="10.42578125" style="7" customWidth="1"/>
    <col min="8" max="11" width="11" style="7" customWidth="1"/>
    <col min="12" max="13" width="11.5703125" style="7" customWidth="1"/>
    <col min="14" max="14" width="11" style="7" customWidth="1"/>
    <col min="15" max="15" width="10.5703125" style="7" customWidth="1"/>
    <col min="16" max="16" width="9.7109375" style="7" customWidth="1"/>
    <col min="17" max="22" width="10.7109375" style="7" customWidth="1"/>
    <col min="23" max="16384" width="11.42578125" style="7"/>
  </cols>
  <sheetData>
    <row r="1" spans="1:18" ht="18.75" thickBot="1">
      <c r="A1" s="252" t="s">
        <v>106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8">
      <c r="D2" s="13"/>
    </row>
    <row r="3" spans="1:18">
      <c r="A3" s="279" t="s">
        <v>61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8">
      <c r="D4" s="13"/>
      <c r="E4" s="13"/>
      <c r="F4" s="13"/>
      <c r="G4" s="13"/>
      <c r="H4" s="13"/>
      <c r="I4" s="13"/>
    </row>
    <row r="5" spans="1:18">
      <c r="A5" s="14" t="s">
        <v>65</v>
      </c>
      <c r="C5" s="14"/>
      <c r="D5" s="14"/>
      <c r="E5" s="14"/>
      <c r="F5" s="14"/>
      <c r="G5" s="14"/>
      <c r="H5" s="15"/>
      <c r="I5" s="14"/>
      <c r="J5" s="266"/>
      <c r="K5" s="267"/>
      <c r="L5" s="267"/>
      <c r="M5" s="267"/>
      <c r="N5" s="16"/>
      <c r="O5" s="9"/>
      <c r="P5" s="9"/>
      <c r="Q5" s="9"/>
      <c r="R5" s="9"/>
    </row>
    <row r="6" spans="1:18">
      <c r="A6" s="17" t="s">
        <v>22</v>
      </c>
      <c r="B6" s="261"/>
      <c r="C6" s="261"/>
      <c r="D6" s="261"/>
      <c r="E6" s="261"/>
      <c r="F6" s="261"/>
      <c r="G6" s="262"/>
      <c r="H6" s="262"/>
      <c r="I6" s="262"/>
      <c r="J6" s="262"/>
      <c r="K6" s="262"/>
    </row>
    <row r="7" spans="1:18">
      <c r="A7" s="103" t="s">
        <v>12</v>
      </c>
      <c r="B7" s="261"/>
      <c r="C7" s="261"/>
      <c r="D7" s="261"/>
      <c r="E7" s="261"/>
      <c r="F7" s="261"/>
      <c r="G7" s="262"/>
      <c r="H7" s="262"/>
      <c r="I7" s="262"/>
      <c r="J7" s="262"/>
      <c r="K7" s="262"/>
    </row>
    <row r="8" spans="1:18">
      <c r="A8" s="103" t="s">
        <v>13</v>
      </c>
      <c r="B8" s="268"/>
      <c r="C8" s="269"/>
      <c r="D8" s="269"/>
      <c r="E8" s="269"/>
      <c r="F8" s="269"/>
      <c r="G8" s="270"/>
      <c r="H8" s="270"/>
      <c r="I8" s="270"/>
      <c r="J8" s="270"/>
      <c r="K8" s="271"/>
    </row>
    <row r="9" spans="1:18">
      <c r="A9" s="103" t="s">
        <v>9</v>
      </c>
      <c r="B9" s="261"/>
      <c r="C9" s="261"/>
      <c r="D9" s="261"/>
      <c r="E9" s="261"/>
      <c r="F9" s="261"/>
      <c r="G9" s="262"/>
      <c r="H9" s="262"/>
      <c r="I9" s="262"/>
      <c r="J9" s="262"/>
      <c r="K9" s="262"/>
    </row>
    <row r="10" spans="1:18">
      <c r="A10" s="103" t="s">
        <v>11</v>
      </c>
      <c r="B10" s="261"/>
      <c r="C10" s="261"/>
      <c r="D10" s="261"/>
      <c r="E10" s="261"/>
      <c r="F10" s="261"/>
      <c r="G10" s="262"/>
      <c r="H10" s="262"/>
      <c r="I10" s="262"/>
      <c r="J10" s="262"/>
      <c r="K10" s="262"/>
    </row>
    <row r="11" spans="1:18">
      <c r="A11" s="103" t="s">
        <v>10</v>
      </c>
      <c r="B11" s="261"/>
      <c r="C11" s="261"/>
      <c r="D11" s="261"/>
      <c r="E11" s="261"/>
      <c r="F11" s="261"/>
      <c r="G11" s="262"/>
      <c r="H11" s="262"/>
      <c r="I11" s="262"/>
      <c r="J11" s="262"/>
      <c r="K11" s="262"/>
    </row>
    <row r="12" spans="1:18">
      <c r="A12" s="103" t="s">
        <v>80</v>
      </c>
      <c r="B12" s="261"/>
      <c r="C12" s="261"/>
      <c r="D12" s="261"/>
      <c r="E12" s="261"/>
      <c r="F12" s="261"/>
      <c r="G12" s="262"/>
      <c r="H12" s="262"/>
      <c r="I12" s="262"/>
      <c r="J12" s="262"/>
      <c r="K12" s="262"/>
    </row>
    <row r="13" spans="1:18">
      <c r="A13" s="103" t="s">
        <v>0</v>
      </c>
      <c r="B13" s="261"/>
      <c r="C13" s="261"/>
      <c r="D13" s="261"/>
      <c r="E13" s="261"/>
      <c r="F13" s="261"/>
      <c r="G13" s="262"/>
      <c r="H13" s="262"/>
      <c r="I13" s="262"/>
      <c r="J13" s="262"/>
      <c r="K13" s="262"/>
    </row>
    <row r="14" spans="1:18">
      <c r="A14" s="103" t="s">
        <v>1</v>
      </c>
      <c r="B14" s="261"/>
      <c r="C14" s="261"/>
      <c r="D14" s="261"/>
      <c r="E14" s="261"/>
      <c r="F14" s="261"/>
      <c r="G14" s="262"/>
      <c r="H14" s="262"/>
      <c r="I14" s="262"/>
      <c r="J14" s="262"/>
      <c r="K14" s="262"/>
    </row>
    <row r="15" spans="1:18">
      <c r="A15" s="103" t="s">
        <v>107</v>
      </c>
      <c r="B15" s="261"/>
      <c r="C15" s="261"/>
      <c r="D15" s="261"/>
      <c r="E15" s="261"/>
      <c r="F15" s="261"/>
      <c r="G15" s="262"/>
      <c r="H15" s="262"/>
      <c r="I15" s="262"/>
      <c r="J15" s="262"/>
      <c r="K15" s="262"/>
    </row>
    <row r="16" spans="1:18">
      <c r="A16" s="103" t="s">
        <v>41</v>
      </c>
      <c r="B16" s="261"/>
      <c r="C16" s="261"/>
      <c r="D16" s="261"/>
      <c r="E16" s="261"/>
      <c r="F16" s="261"/>
      <c r="G16" s="262"/>
      <c r="H16" s="262"/>
      <c r="I16" s="262"/>
      <c r="J16" s="262"/>
      <c r="K16" s="262"/>
      <c r="L16" s="18"/>
    </row>
    <row r="17" spans="1:12">
      <c r="A17" s="103" t="s">
        <v>42</v>
      </c>
      <c r="B17" s="261"/>
      <c r="C17" s="261"/>
      <c r="D17" s="261"/>
      <c r="E17" s="261"/>
      <c r="F17" s="261"/>
      <c r="G17" s="262"/>
      <c r="H17" s="262"/>
      <c r="I17" s="262"/>
      <c r="J17" s="262"/>
      <c r="K17" s="262"/>
      <c r="L17" s="18"/>
    </row>
    <row r="18" spans="1:12">
      <c r="A18" s="17" t="s">
        <v>20</v>
      </c>
      <c r="B18" s="281" t="s">
        <v>14</v>
      </c>
      <c r="C18" s="282"/>
      <c r="D18" s="277">
        <v>42005</v>
      </c>
      <c r="E18" s="278"/>
      <c r="F18" s="278"/>
      <c r="G18" s="281" t="s">
        <v>18</v>
      </c>
      <c r="H18" s="282"/>
      <c r="I18" s="277">
        <v>42369</v>
      </c>
      <c r="J18" s="278"/>
      <c r="K18" s="278"/>
    </row>
    <row r="19" spans="1:12">
      <c r="A19" s="19"/>
      <c r="B19" s="19"/>
      <c r="C19" s="9"/>
      <c r="D19" s="19"/>
      <c r="E19" s="19"/>
      <c r="F19" s="19"/>
      <c r="G19" s="9"/>
      <c r="H19" s="14"/>
      <c r="I19" s="9"/>
    </row>
    <row r="20" spans="1:12">
      <c r="A20" s="14" t="s">
        <v>64</v>
      </c>
      <c r="B20" s="9"/>
      <c r="C20" s="9"/>
      <c r="D20" s="9"/>
      <c r="E20" s="9"/>
      <c r="F20" s="9"/>
      <c r="G20" s="9"/>
      <c r="H20" s="9"/>
      <c r="I20" s="20" t="s">
        <v>54</v>
      </c>
    </row>
    <row r="21" spans="1:12">
      <c r="A21" s="17" t="s">
        <v>2</v>
      </c>
      <c r="B21" s="263"/>
      <c r="C21" s="263"/>
      <c r="D21" s="263"/>
      <c r="E21" s="263"/>
      <c r="F21" s="263"/>
      <c r="G21" s="264"/>
      <c r="H21" s="264"/>
    </row>
    <row r="22" spans="1:12">
      <c r="A22" s="103" t="s">
        <v>19</v>
      </c>
      <c r="B22" s="261"/>
      <c r="C22" s="261"/>
      <c r="D22" s="261"/>
      <c r="E22" s="261"/>
      <c r="F22" s="261"/>
      <c r="G22" s="262"/>
      <c r="H22" s="262"/>
    </row>
    <row r="23" spans="1:12" ht="12.75" customHeight="1">
      <c r="A23" s="103" t="s">
        <v>3</v>
      </c>
      <c r="B23" s="261"/>
      <c r="C23" s="261"/>
      <c r="D23" s="261"/>
      <c r="E23" s="261"/>
      <c r="F23" s="261"/>
      <c r="G23" s="262"/>
      <c r="H23" s="262"/>
    </row>
    <row r="24" spans="1:12" ht="12.75" customHeight="1">
      <c r="A24" s="103" t="s">
        <v>11</v>
      </c>
      <c r="B24" s="261"/>
      <c r="C24" s="261"/>
      <c r="D24" s="261"/>
      <c r="E24" s="261"/>
      <c r="F24" s="261"/>
      <c r="G24" s="262"/>
      <c r="H24" s="262"/>
    </row>
    <row r="25" spans="1:12" ht="12.75" customHeight="1">
      <c r="A25" s="103" t="s">
        <v>10</v>
      </c>
      <c r="B25" s="261"/>
      <c r="C25" s="261"/>
      <c r="D25" s="261"/>
      <c r="E25" s="261"/>
      <c r="F25" s="261"/>
      <c r="G25" s="262"/>
      <c r="H25" s="262"/>
      <c r="I25" s="9"/>
    </row>
    <row r="26" spans="1:12" ht="12.75" customHeight="1">
      <c r="A26" s="103" t="s">
        <v>80</v>
      </c>
      <c r="B26" s="261"/>
      <c r="C26" s="261"/>
      <c r="D26" s="261"/>
      <c r="E26" s="261"/>
      <c r="F26" s="261"/>
      <c r="G26" s="262"/>
      <c r="H26" s="262"/>
      <c r="I26" s="9"/>
    </row>
    <row r="27" spans="1:12">
      <c r="A27" s="21"/>
      <c r="B27" s="22"/>
      <c r="C27" s="22"/>
      <c r="D27" s="22"/>
      <c r="E27" s="22"/>
      <c r="F27" s="22"/>
      <c r="G27" s="22"/>
      <c r="H27" s="23"/>
      <c r="I27" s="24"/>
    </row>
    <row r="28" spans="1:12">
      <c r="A28" s="14" t="s">
        <v>63</v>
      </c>
      <c r="B28" s="25" t="s">
        <v>62</v>
      </c>
      <c r="D28" s="9"/>
      <c r="E28" s="26"/>
      <c r="F28" s="26"/>
      <c r="G28" s="26"/>
      <c r="H28" s="26"/>
      <c r="I28" s="26"/>
    </row>
    <row r="29" spans="1:12">
      <c r="A29" s="232"/>
      <c r="B29" s="233"/>
      <c r="C29" s="230" t="s">
        <v>73</v>
      </c>
      <c r="D29" s="231"/>
      <c r="E29" s="230" t="s">
        <v>46</v>
      </c>
      <c r="F29" s="231"/>
      <c r="G29" s="230" t="s">
        <v>53</v>
      </c>
      <c r="H29" s="231"/>
    </row>
    <row r="30" spans="1:12">
      <c r="A30" s="233"/>
      <c r="B30" s="233"/>
      <c r="C30" s="231"/>
      <c r="D30" s="231"/>
      <c r="E30" s="231"/>
      <c r="F30" s="231"/>
      <c r="G30" s="231"/>
      <c r="H30" s="231"/>
    </row>
    <row r="31" spans="1:12">
      <c r="A31" s="233"/>
      <c r="B31" s="233"/>
      <c r="C31" s="231"/>
      <c r="D31" s="231"/>
      <c r="E31" s="231"/>
      <c r="F31" s="231"/>
      <c r="G31" s="231"/>
      <c r="H31" s="231"/>
    </row>
    <row r="32" spans="1:12">
      <c r="A32" s="246" t="s">
        <v>74</v>
      </c>
      <c r="B32" s="233"/>
      <c r="C32" s="257"/>
      <c r="D32" s="258"/>
      <c r="E32" s="283">
        <f>SUM(E33:F35)</f>
        <v>0</v>
      </c>
      <c r="F32" s="283"/>
      <c r="G32" s="283">
        <f>SUM(G33:H35)</f>
        <v>0</v>
      </c>
      <c r="H32" s="284"/>
    </row>
    <row r="33" spans="1:14">
      <c r="A33" s="237" t="s">
        <v>108</v>
      </c>
      <c r="B33" s="238"/>
      <c r="C33" s="255"/>
      <c r="D33" s="256"/>
      <c r="E33" s="247"/>
      <c r="F33" s="247"/>
      <c r="G33" s="247"/>
      <c r="H33" s="265"/>
    </row>
    <row r="34" spans="1:14">
      <c r="A34" s="237" t="s">
        <v>103</v>
      </c>
      <c r="B34" s="238"/>
      <c r="C34" s="255"/>
      <c r="D34" s="256"/>
      <c r="E34" s="248"/>
      <c r="F34" s="248"/>
      <c r="G34" s="248"/>
      <c r="H34" s="249"/>
    </row>
    <row r="35" spans="1:14">
      <c r="A35" s="237" t="s">
        <v>102</v>
      </c>
      <c r="B35" s="238"/>
      <c r="C35" s="255"/>
      <c r="D35" s="256"/>
      <c r="E35" s="248"/>
      <c r="F35" s="248"/>
      <c r="G35" s="248"/>
      <c r="H35" s="249"/>
    </row>
    <row r="36" spans="1:14">
      <c r="A36" s="28" t="str">
        <f>IF(C32&lt;E32,"Grundbewilligung bei Fachkräften muss mindestens dem besetzten gefördeten Stellenanteil entsprechen","")</f>
        <v/>
      </c>
      <c r="C36" s="28"/>
      <c r="D36" s="27"/>
      <c r="E36" s="28" t="str">
        <f>IF(E32+G32=0,"Besetzte Stellenanteile bei Fachkräften fehlen - bitte ausfüllen","")</f>
        <v>Besetzte Stellenanteile bei Fachkräften fehlen - bitte ausfüllen</v>
      </c>
      <c r="G36" s="27"/>
      <c r="H36" s="27"/>
    </row>
    <row r="37" spans="1:14">
      <c r="A37" s="246" t="s">
        <v>66</v>
      </c>
      <c r="B37" s="272"/>
      <c r="C37" s="257"/>
      <c r="D37" s="258"/>
      <c r="E37" s="275"/>
      <c r="F37" s="276"/>
      <c r="G37" s="257"/>
      <c r="H37" s="258"/>
    </row>
    <row r="38" spans="1:14">
      <c r="A38" s="28" t="str">
        <f>IF(E37&gt;C37,"Grundbewilligung bei Verwaltungskräften muss mindestens dem besetzten gefördeten Stellenanteil entsprechen ","")</f>
        <v/>
      </c>
      <c r="D38" s="27"/>
      <c r="E38" s="27"/>
      <c r="F38" s="28"/>
      <c r="G38" s="27"/>
      <c r="H38" s="27"/>
    </row>
    <row r="39" spans="1:14">
      <c r="A39" s="273" t="s">
        <v>101</v>
      </c>
      <c r="B39" s="274"/>
      <c r="C39" s="257"/>
      <c r="D39" s="258"/>
      <c r="E39" s="244">
        <f>SUM(E40:F42)</f>
        <v>0</v>
      </c>
      <c r="F39" s="245"/>
      <c r="G39" s="244">
        <f>SUM(G40:H42)</f>
        <v>0</v>
      </c>
      <c r="H39" s="245"/>
    </row>
    <row r="40" spans="1:14">
      <c r="A40" s="234" t="s">
        <v>133</v>
      </c>
      <c r="B40" s="229"/>
      <c r="C40" s="255"/>
      <c r="D40" s="256"/>
      <c r="E40" s="259"/>
      <c r="F40" s="260"/>
      <c r="G40" s="248"/>
      <c r="H40" s="249"/>
    </row>
    <row r="41" spans="1:14">
      <c r="A41" s="234" t="s">
        <v>134</v>
      </c>
      <c r="B41" s="229"/>
      <c r="C41" s="255"/>
      <c r="D41" s="256"/>
      <c r="E41" s="259"/>
      <c r="F41" s="260"/>
      <c r="G41" s="248"/>
      <c r="H41" s="249"/>
    </row>
    <row r="42" spans="1:14">
      <c r="A42" s="234" t="s">
        <v>79</v>
      </c>
      <c r="B42" s="229"/>
      <c r="C42" s="255"/>
      <c r="D42" s="256"/>
      <c r="E42" s="259"/>
      <c r="F42" s="260"/>
      <c r="G42" s="248"/>
      <c r="H42" s="249"/>
    </row>
    <row r="43" spans="1:14">
      <c r="A43" s="28" t="str">
        <f>IF(E39&gt;C39,"Grundbewilligung bei Durchführungskräften muss mindestens dem besetzten gefördeten Stellenanteil entsprechen ","")</f>
        <v/>
      </c>
      <c r="B43" s="27"/>
      <c r="C43" s="28"/>
      <c r="D43" s="27"/>
      <c r="E43" s="27"/>
      <c r="F43" s="27"/>
      <c r="G43" s="27"/>
      <c r="H43" s="9"/>
      <c r="I43" s="9"/>
    </row>
    <row r="44" spans="1:14">
      <c r="A44" s="246" t="s">
        <v>40</v>
      </c>
      <c r="B44" s="272"/>
      <c r="C44" s="239" t="s">
        <v>135</v>
      </c>
      <c r="D44" s="227"/>
      <c r="E44" s="9"/>
      <c r="F44" s="9"/>
      <c r="G44" s="9"/>
      <c r="H44" s="9"/>
    </row>
    <row r="45" spans="1:14">
      <c r="A45" s="235" t="s">
        <v>76</v>
      </c>
      <c r="B45" s="236"/>
      <c r="C45" s="240">
        <f>SUM(C46:D47)</f>
        <v>0</v>
      </c>
      <c r="D45" s="241"/>
      <c r="E45" s="29"/>
      <c r="F45" s="29"/>
    </row>
    <row r="46" spans="1:14">
      <c r="A46" s="234" t="s">
        <v>77</v>
      </c>
      <c r="B46" s="229"/>
      <c r="C46" s="242"/>
      <c r="D46" s="243"/>
      <c r="E46" s="29"/>
      <c r="F46" s="29"/>
    </row>
    <row r="47" spans="1:14">
      <c r="A47" s="234" t="s">
        <v>78</v>
      </c>
      <c r="B47" s="229"/>
      <c r="C47" s="242"/>
      <c r="D47" s="243"/>
      <c r="E47" s="29"/>
      <c r="F47" s="29"/>
      <c r="G47" s="30"/>
      <c r="H47" s="30"/>
      <c r="I47" s="30"/>
      <c r="K47" s="30"/>
      <c r="L47" s="30"/>
      <c r="M47" s="30"/>
      <c r="N47" s="30"/>
    </row>
    <row r="48" spans="1:14">
      <c r="A48" s="31"/>
      <c r="B48" s="9"/>
      <c r="C48" s="9"/>
      <c r="D48" s="9"/>
      <c r="E48" s="104"/>
      <c r="F48" s="9"/>
      <c r="G48" s="29"/>
      <c r="H48" s="29"/>
      <c r="I48" s="29"/>
      <c r="J48" s="29"/>
      <c r="L48" s="29"/>
      <c r="M48" s="36"/>
    </row>
    <row r="49" spans="1:20">
      <c r="A49" s="31"/>
      <c r="B49" s="9"/>
      <c r="C49" s="9"/>
      <c r="D49" s="9"/>
      <c r="E49" s="104"/>
      <c r="F49" s="9"/>
      <c r="G49" s="29"/>
      <c r="H49" s="29"/>
      <c r="I49" s="29"/>
      <c r="J49" s="29"/>
      <c r="L49" s="29"/>
      <c r="M49" s="36"/>
    </row>
    <row r="50" spans="1:20">
      <c r="A50" s="310" t="s">
        <v>137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4"/>
      <c r="M50" s="29"/>
      <c r="N50" s="36"/>
    </row>
    <row r="51" spans="1:20">
      <c r="A51" s="31"/>
      <c r="B51" s="9"/>
      <c r="C51" s="9"/>
      <c r="D51" s="9"/>
      <c r="E51" s="9"/>
      <c r="F51" s="9"/>
      <c r="G51" s="9"/>
      <c r="H51" s="29"/>
      <c r="I51" s="29"/>
      <c r="J51" s="29"/>
      <c r="K51" s="29"/>
      <c r="M51" s="29"/>
      <c r="N51" s="36"/>
    </row>
    <row r="52" spans="1:20">
      <c r="A52" s="32" t="s">
        <v>138</v>
      </c>
      <c r="M52" s="30"/>
      <c r="N52" s="30"/>
      <c r="O52" s="30"/>
      <c r="P52" s="30"/>
      <c r="Q52" s="30"/>
      <c r="R52" s="30"/>
      <c r="S52" s="30"/>
      <c r="T52" s="30"/>
    </row>
    <row r="53" spans="1:20">
      <c r="A53" s="37"/>
      <c r="B53" s="38" t="s">
        <v>4</v>
      </c>
      <c r="C53" s="38" t="s">
        <v>51</v>
      </c>
      <c r="E53" s="13"/>
      <c r="F53" s="13"/>
    </row>
    <row r="54" spans="1:20">
      <c r="A54" s="123" t="s">
        <v>141</v>
      </c>
      <c r="B54" s="126"/>
      <c r="C54" s="39">
        <f>IF(B$58=0,0,B54/B$58)</f>
        <v>0</v>
      </c>
      <c r="E54" s="13"/>
      <c r="F54" s="13"/>
    </row>
    <row r="55" spans="1:20">
      <c r="A55" s="17" t="s">
        <v>30</v>
      </c>
      <c r="B55" s="126"/>
      <c r="C55" s="39">
        <f>IF(B$58=0,0,B55/B$58)</f>
        <v>0</v>
      </c>
      <c r="E55" s="13"/>
      <c r="F55" s="13"/>
    </row>
    <row r="56" spans="1:20">
      <c r="A56" s="17" t="s">
        <v>31</v>
      </c>
      <c r="B56" s="126"/>
      <c r="C56" s="39">
        <f>IF(B$58=0,0,B56/B$58)</f>
        <v>0</v>
      </c>
    </row>
    <row r="57" spans="1:20">
      <c r="A57" s="17" t="s">
        <v>146</v>
      </c>
      <c r="B57" s="126"/>
      <c r="C57" s="39">
        <f>IF(B$58=0,0,B57/B$58)</f>
        <v>0</v>
      </c>
    </row>
    <row r="58" spans="1:20">
      <c r="A58" s="42" t="s">
        <v>5</v>
      </c>
      <c r="B58" s="43">
        <f>SUM(B54:B57)</f>
        <v>0</v>
      </c>
      <c r="C58" s="44">
        <f>IF(B$58=0,0,B58/B$58)</f>
        <v>0</v>
      </c>
    </row>
    <row r="59" spans="1:20">
      <c r="A59" s="45"/>
      <c r="B59" s="27"/>
      <c r="C59" s="27"/>
      <c r="D59" s="27"/>
      <c r="E59" s="27"/>
      <c r="F59" s="27"/>
      <c r="G59" s="27"/>
      <c r="H59" s="46"/>
      <c r="I59" s="9"/>
      <c r="J59" s="9"/>
      <c r="L59" s="47"/>
      <c r="M59" s="47"/>
    </row>
    <row r="60" spans="1:20">
      <c r="A60" s="32" t="s">
        <v>139</v>
      </c>
      <c r="M60" s="30"/>
      <c r="N60" s="30"/>
      <c r="O60" s="30"/>
      <c r="P60" s="30"/>
      <c r="Q60" s="30"/>
      <c r="R60" s="30"/>
      <c r="S60" s="30"/>
      <c r="T60" s="30"/>
    </row>
    <row r="61" spans="1:20">
      <c r="A61" s="37"/>
      <c r="B61" s="38" t="s">
        <v>4</v>
      </c>
      <c r="C61" s="38" t="s">
        <v>51</v>
      </c>
    </row>
    <row r="62" spans="1:20">
      <c r="A62" s="17" t="s">
        <v>24</v>
      </c>
      <c r="B62" s="126"/>
      <c r="C62" s="39">
        <f>IF(B$71=0,0,B62/B$71)</f>
        <v>0</v>
      </c>
      <c r="D62" s="13"/>
      <c r="E62" s="13"/>
    </row>
    <row r="63" spans="1:20">
      <c r="A63" s="17" t="s">
        <v>25</v>
      </c>
      <c r="B63" s="126"/>
      <c r="C63" s="39">
        <f t="shared" ref="C63:C70" si="0">IF(B$71=0,0,B63/B$71)</f>
        <v>0</v>
      </c>
      <c r="D63" s="13"/>
      <c r="E63" s="13"/>
    </row>
    <row r="64" spans="1:20">
      <c r="A64" s="17" t="s">
        <v>55</v>
      </c>
      <c r="B64" s="126"/>
      <c r="C64" s="39">
        <f t="shared" si="0"/>
        <v>0</v>
      </c>
      <c r="D64" s="13"/>
      <c r="E64" s="13"/>
    </row>
    <row r="65" spans="1:12">
      <c r="A65" s="17" t="s">
        <v>26</v>
      </c>
      <c r="B65" s="126"/>
      <c r="C65" s="39">
        <f t="shared" si="0"/>
        <v>0</v>
      </c>
      <c r="D65" s="13"/>
      <c r="E65" s="13"/>
    </row>
    <row r="66" spans="1:12">
      <c r="A66" s="17" t="s">
        <v>27</v>
      </c>
      <c r="B66" s="126"/>
      <c r="C66" s="39">
        <f t="shared" si="0"/>
        <v>0</v>
      </c>
      <c r="D66" s="40"/>
      <c r="E66" s="14"/>
    </row>
    <row r="67" spans="1:12">
      <c r="A67" s="17" t="s">
        <v>28</v>
      </c>
      <c r="B67" s="126"/>
      <c r="C67" s="39">
        <f t="shared" si="0"/>
        <v>0</v>
      </c>
      <c r="D67" s="14"/>
      <c r="E67" s="14"/>
    </row>
    <row r="68" spans="1:12">
      <c r="A68" s="17" t="s">
        <v>29</v>
      </c>
      <c r="B68" s="126"/>
      <c r="C68" s="39">
        <f t="shared" si="0"/>
        <v>0</v>
      </c>
      <c r="D68" s="14"/>
      <c r="E68" s="14"/>
    </row>
    <row r="69" spans="1:12" s="34" customFormat="1">
      <c r="A69" s="17" t="s">
        <v>50</v>
      </c>
      <c r="B69" s="126"/>
      <c r="C69" s="39">
        <f t="shared" si="0"/>
        <v>0</v>
      </c>
      <c r="D69" s="41"/>
      <c r="E69" s="41"/>
    </row>
    <row r="70" spans="1:12" s="34" customFormat="1">
      <c r="A70" s="17" t="s">
        <v>136</v>
      </c>
      <c r="B70" s="126"/>
      <c r="C70" s="39">
        <f t="shared" si="0"/>
        <v>0</v>
      </c>
      <c r="D70" s="41"/>
      <c r="E70" s="41"/>
    </row>
    <row r="71" spans="1:12">
      <c r="A71" s="42" t="s">
        <v>5</v>
      </c>
      <c r="B71" s="43">
        <f>SUM(B62:B70)</f>
        <v>0</v>
      </c>
      <c r="C71" s="44">
        <f t="shared" ref="C71" si="1">IF(B$71=0,0,B71/B$71)</f>
        <v>0</v>
      </c>
      <c r="D71" s="13"/>
      <c r="E71" s="93"/>
    </row>
    <row r="72" spans="1:12">
      <c r="A72" s="35" t="str">
        <f>IF(SUM(B62:B70)&gt;SUM(B54:B56),"Summe der Eingaben in Tabelle 2.2 darf nicht größer sein als die Summe der Einträge in den Zeilen 54 bis 56 in Tabelle 2.1 - bitte korrigieren","")</f>
        <v/>
      </c>
      <c r="B72" s="27"/>
      <c r="C72" s="27"/>
      <c r="G72" s="13"/>
      <c r="H72" s="13"/>
    </row>
    <row r="73" spans="1:12">
      <c r="A73" s="14" t="s">
        <v>140</v>
      </c>
      <c r="B73" s="35" t="str">
        <f>IF(SUM(B76:H79)&lt;&gt;I80,"Summe der Eingaben in Tabelle 2.3 stimmt noch nicht mit Gesamtzahl in Tabelle 2.2 überein - bitte korrigieren","")</f>
        <v/>
      </c>
      <c r="C73" s="35"/>
      <c r="D73" s="9"/>
      <c r="E73" s="9"/>
      <c r="F73" s="9"/>
      <c r="L73" s="47"/>
    </row>
    <row r="74" spans="1:12">
      <c r="A74" s="179" t="s">
        <v>16</v>
      </c>
      <c r="B74" s="315" t="s">
        <v>45</v>
      </c>
      <c r="C74" s="315"/>
      <c r="D74" s="315"/>
      <c r="E74" s="315"/>
      <c r="F74" s="315"/>
      <c r="G74" s="315"/>
      <c r="H74" s="316"/>
      <c r="I74" s="340" t="s">
        <v>95</v>
      </c>
      <c r="J74" s="341"/>
    </row>
    <row r="75" spans="1:12">
      <c r="A75" s="176"/>
      <c r="B75" s="49" t="s">
        <v>34</v>
      </c>
      <c r="C75" s="50" t="s">
        <v>35</v>
      </c>
      <c r="D75" s="49" t="s">
        <v>56</v>
      </c>
      <c r="E75" s="49" t="s">
        <v>57</v>
      </c>
      <c r="F75" s="49" t="s">
        <v>36</v>
      </c>
      <c r="G75" s="49" t="s">
        <v>44</v>
      </c>
      <c r="H75" s="49" t="s">
        <v>21</v>
      </c>
      <c r="I75" s="51" t="s">
        <v>4</v>
      </c>
      <c r="J75" s="51" t="s">
        <v>51</v>
      </c>
    </row>
    <row r="76" spans="1:12" s="34" customFormat="1">
      <c r="A76" s="174" t="s">
        <v>8</v>
      </c>
      <c r="B76" s="3"/>
      <c r="C76" s="3"/>
      <c r="D76" s="3"/>
      <c r="E76" s="3"/>
      <c r="F76" s="3"/>
      <c r="G76" s="3"/>
      <c r="H76" s="3"/>
      <c r="I76" s="52">
        <f>SUM(B76:H76)</f>
        <v>0</v>
      </c>
      <c r="J76" s="53">
        <f>IF(I$80=0,0,I76/I$80)</f>
        <v>0</v>
      </c>
    </row>
    <row r="77" spans="1:12" s="34" customFormat="1">
      <c r="A77" s="174" t="s">
        <v>7</v>
      </c>
      <c r="B77" s="3"/>
      <c r="C77" s="3"/>
      <c r="D77" s="3"/>
      <c r="E77" s="3"/>
      <c r="F77" s="3"/>
      <c r="G77" s="3"/>
      <c r="H77" s="3"/>
      <c r="I77" s="52">
        <f>SUM(B77:H77)</f>
        <v>0</v>
      </c>
      <c r="J77" s="53">
        <f t="shared" ref="J77:J78" si="2">IF(I$80=0,0,I77/I$80)</f>
        <v>0</v>
      </c>
    </row>
    <row r="78" spans="1:12">
      <c r="A78" s="174" t="s">
        <v>96</v>
      </c>
      <c r="B78" s="3"/>
      <c r="C78" s="3"/>
      <c r="D78" s="3"/>
      <c r="E78" s="3"/>
      <c r="F78" s="3"/>
      <c r="G78" s="3"/>
      <c r="H78" s="3"/>
      <c r="I78" s="52">
        <f>SUM(B78:H78)</f>
        <v>0</v>
      </c>
      <c r="J78" s="53">
        <f t="shared" si="2"/>
        <v>0</v>
      </c>
    </row>
    <row r="79" spans="1:12">
      <c r="A79" s="174" t="s">
        <v>21</v>
      </c>
      <c r="B79" s="3"/>
      <c r="C79" s="3"/>
      <c r="D79" s="3"/>
      <c r="E79" s="3"/>
      <c r="F79" s="3"/>
      <c r="G79" s="3"/>
      <c r="H79" s="3"/>
      <c r="I79" s="52">
        <f>SUM(B79:H79)</f>
        <v>0</v>
      </c>
      <c r="J79" s="53"/>
    </row>
    <row r="80" spans="1:12">
      <c r="A80" s="175" t="s">
        <v>198</v>
      </c>
      <c r="B80" s="177">
        <f>SUM(B76:B79)</f>
        <v>0</v>
      </c>
      <c r="C80" s="177">
        <f t="shared" ref="C80:H80" si="3">SUM(C76:C79)</f>
        <v>0</v>
      </c>
      <c r="D80" s="177">
        <f t="shared" si="3"/>
        <v>0</v>
      </c>
      <c r="E80" s="177">
        <f t="shared" si="3"/>
        <v>0</v>
      </c>
      <c r="F80" s="177">
        <f t="shared" si="3"/>
        <v>0</v>
      </c>
      <c r="G80" s="177">
        <f t="shared" si="3"/>
        <v>0</v>
      </c>
      <c r="H80" s="177">
        <f t="shared" si="3"/>
        <v>0</v>
      </c>
      <c r="I80" s="42">
        <f>B71</f>
        <v>0</v>
      </c>
      <c r="J80" s="53">
        <f>IF(I$80=0,0,I80/I$80)</f>
        <v>0</v>
      </c>
    </row>
    <row r="81" spans="1:12">
      <c r="A81" s="175" t="s">
        <v>17</v>
      </c>
      <c r="B81" s="178">
        <f t="shared" ref="B81:I81" si="4">IF($I80=0,0,B80/$I80)</f>
        <v>0</v>
      </c>
      <c r="C81" s="53">
        <f t="shared" si="4"/>
        <v>0</v>
      </c>
      <c r="D81" s="53">
        <f t="shared" si="4"/>
        <v>0</v>
      </c>
      <c r="E81" s="53">
        <f t="shared" si="4"/>
        <v>0</v>
      </c>
      <c r="F81" s="53">
        <f t="shared" si="4"/>
        <v>0</v>
      </c>
      <c r="G81" s="53">
        <f t="shared" si="4"/>
        <v>0</v>
      </c>
      <c r="H81" s="53">
        <f t="shared" si="4"/>
        <v>0</v>
      </c>
      <c r="I81" s="53">
        <f t="shared" si="4"/>
        <v>0</v>
      </c>
      <c r="J81" s="53"/>
    </row>
    <row r="82" spans="1:12">
      <c r="A82" s="175" t="s">
        <v>58</v>
      </c>
      <c r="B82" s="178">
        <f>IF($I80-$H80=0,0,B80/($I80-$H80))</f>
        <v>0</v>
      </c>
      <c r="C82" s="178">
        <f t="shared" ref="C82:G82" si="5">IF($I80-$H80=0,0,C80/($I80-$H80))</f>
        <v>0</v>
      </c>
      <c r="D82" s="178">
        <f t="shared" si="5"/>
        <v>0</v>
      </c>
      <c r="E82" s="178">
        <f t="shared" si="5"/>
        <v>0</v>
      </c>
      <c r="F82" s="178">
        <f t="shared" si="5"/>
        <v>0</v>
      </c>
      <c r="G82" s="178">
        <f t="shared" si="5"/>
        <v>0</v>
      </c>
      <c r="H82" s="53"/>
      <c r="I82" s="53"/>
      <c r="J82" s="53"/>
    </row>
    <row r="83" spans="1:12">
      <c r="A83" s="93" t="s">
        <v>90</v>
      </c>
      <c r="I83" s="93" t="s">
        <v>197</v>
      </c>
    </row>
    <row r="84" spans="1:12">
      <c r="A84" s="54"/>
    </row>
    <row r="85" spans="1:12">
      <c r="A85" s="310" t="s">
        <v>67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2"/>
    </row>
    <row r="87" spans="1:12" customFormat="1">
      <c r="A87" s="131" t="s">
        <v>142</v>
      </c>
      <c r="B87" s="48" t="s">
        <v>92</v>
      </c>
      <c r="C87" s="7"/>
      <c r="D87" s="7"/>
      <c r="E87" s="7"/>
      <c r="F87" s="86"/>
      <c r="G87" s="86"/>
      <c r="H87" s="86"/>
      <c r="I87" s="86"/>
      <c r="J87" s="86"/>
      <c r="K87" s="86"/>
      <c r="L87" s="132"/>
    </row>
    <row r="88" spans="1:12" customFormat="1">
      <c r="A88" s="62" t="s">
        <v>39</v>
      </c>
      <c r="B88" s="122" t="s">
        <v>4</v>
      </c>
      <c r="C88" s="122" t="s">
        <v>51</v>
      </c>
      <c r="D88" s="7"/>
      <c r="E88" s="7"/>
      <c r="F88" s="7"/>
      <c r="G88" s="7"/>
      <c r="H88" s="7"/>
      <c r="I88" s="7"/>
    </row>
    <row r="89" spans="1:12" customFormat="1">
      <c r="A89" s="129" t="s">
        <v>141</v>
      </c>
      <c r="B89" s="1"/>
      <c r="C89" s="133">
        <f>IF(B$92=0,0,B89/B$92)</f>
        <v>0</v>
      </c>
      <c r="D89" s="7"/>
      <c r="E89" s="7"/>
      <c r="F89" s="7"/>
      <c r="G89" s="7"/>
      <c r="H89" s="7"/>
      <c r="I89" s="7"/>
    </row>
    <row r="90" spans="1:12" customFormat="1">
      <c r="A90" s="129" t="s">
        <v>143</v>
      </c>
      <c r="B90" s="1"/>
      <c r="C90" s="133">
        <f t="shared" ref="C90:C91" si="6">IF(B$92=0,0,B90/B$92)</f>
        <v>0</v>
      </c>
      <c r="D90" s="7"/>
      <c r="E90" s="7"/>
      <c r="F90" s="7"/>
      <c r="G90" s="7"/>
      <c r="H90" s="7"/>
      <c r="I90" s="7"/>
    </row>
    <row r="91" spans="1:12" customFormat="1">
      <c r="A91" s="129" t="s">
        <v>146</v>
      </c>
      <c r="B91" s="1"/>
      <c r="C91" s="133">
        <f t="shared" si="6"/>
        <v>0</v>
      </c>
      <c r="D91" s="7"/>
      <c r="E91" s="7"/>
      <c r="F91" s="7"/>
      <c r="G91" s="7"/>
      <c r="H91" s="7"/>
      <c r="I91" s="7"/>
    </row>
    <row r="92" spans="1:12" customFormat="1">
      <c r="A92" s="42" t="s">
        <v>5</v>
      </c>
      <c r="B92" s="56">
        <f>SUM(B89:B91)</f>
        <v>0</v>
      </c>
      <c r="C92" s="57">
        <f>IF(B$92=0,0,B92/B$92)</f>
        <v>0</v>
      </c>
      <c r="D92" s="7"/>
      <c r="E92" s="7"/>
      <c r="F92" s="7"/>
      <c r="G92" s="7"/>
      <c r="H92" s="7"/>
      <c r="I92" s="7"/>
    </row>
    <row r="93" spans="1:12" customFormat="1">
      <c r="A93" s="7"/>
      <c r="B93" s="7"/>
      <c r="C93" s="7"/>
      <c r="D93" s="7"/>
      <c r="E93" s="7"/>
      <c r="F93" s="7"/>
      <c r="G93" s="7"/>
      <c r="H93" s="7"/>
      <c r="I93" s="7"/>
    </row>
    <row r="94" spans="1:12" customFormat="1">
      <c r="A94" s="14" t="s">
        <v>144</v>
      </c>
      <c r="B94" s="48" t="s">
        <v>92</v>
      </c>
      <c r="C94" s="9"/>
      <c r="D94" s="9"/>
      <c r="E94" s="7"/>
      <c r="F94" s="27"/>
      <c r="G94" s="86"/>
      <c r="H94" s="86"/>
      <c r="I94" s="86"/>
      <c r="J94" s="86"/>
      <c r="K94" s="86"/>
      <c r="L94" s="132"/>
    </row>
    <row r="95" spans="1:12" customFormat="1">
      <c r="A95" s="128" t="s">
        <v>145</v>
      </c>
      <c r="B95" s="134" t="s">
        <v>4</v>
      </c>
      <c r="C95" s="122" t="s">
        <v>51</v>
      </c>
      <c r="D95" s="7"/>
      <c r="E95" s="7"/>
      <c r="F95" s="7"/>
      <c r="G95" s="7"/>
      <c r="H95" s="7"/>
      <c r="I95" s="7"/>
    </row>
    <row r="96" spans="1:12" customFormat="1" ht="15" customHeight="1">
      <c r="A96" s="127" t="s">
        <v>141</v>
      </c>
      <c r="B96" s="1"/>
      <c r="C96" s="133">
        <f>IF(B$99=0,0,B96/B$99)</f>
        <v>0</v>
      </c>
      <c r="D96" s="7"/>
      <c r="E96" s="7"/>
      <c r="F96" s="7"/>
    </row>
    <row r="97" spans="1:256" customFormat="1" ht="14.25" customHeight="1">
      <c r="A97" s="127" t="s">
        <v>143</v>
      </c>
      <c r="B97" s="1"/>
      <c r="C97" s="133">
        <f t="shared" ref="C97:C98" si="7">IF(B$99=0,0,B97/B$99)</f>
        <v>0</v>
      </c>
      <c r="D97" s="7"/>
      <c r="E97" s="7"/>
      <c r="F97" s="7"/>
    </row>
    <row r="98" spans="1:256" customFormat="1">
      <c r="A98" s="127" t="s">
        <v>146</v>
      </c>
      <c r="B98" s="1"/>
      <c r="C98" s="133">
        <f t="shared" si="7"/>
        <v>0</v>
      </c>
      <c r="D98" s="7"/>
      <c r="E98" s="7"/>
      <c r="F98" s="7"/>
      <c r="G98" s="7"/>
      <c r="H98" s="7"/>
      <c r="I98" s="7"/>
    </row>
    <row r="99" spans="1:256" customFormat="1">
      <c r="A99" s="42" t="s">
        <v>5</v>
      </c>
      <c r="B99" s="56">
        <f>SUM(B96:B98)</f>
        <v>0</v>
      </c>
      <c r="C99" s="57">
        <f>IF(B$99=0,0,B99/B$99)</f>
        <v>0</v>
      </c>
      <c r="D99" s="7"/>
      <c r="E99" s="7"/>
      <c r="F99" s="7"/>
      <c r="G99" s="7"/>
      <c r="H99" s="7"/>
      <c r="I99" s="7"/>
    </row>
    <row r="100" spans="1:256">
      <c r="B100" s="58"/>
    </row>
    <row r="101" spans="1:256">
      <c r="A101" s="14" t="s">
        <v>147</v>
      </c>
      <c r="B101" s="48" t="s">
        <v>164</v>
      </c>
      <c r="C101" s="9"/>
      <c r="D101" s="61"/>
    </row>
    <row r="102" spans="1:256">
      <c r="A102" s="336" t="s">
        <v>148</v>
      </c>
      <c r="B102" s="339" t="s">
        <v>207</v>
      </c>
      <c r="C102" s="291"/>
      <c r="D102" s="291"/>
      <c r="E102" s="291"/>
      <c r="F102" s="291"/>
      <c r="G102" s="291"/>
      <c r="H102" s="291"/>
      <c r="I102" s="292"/>
      <c r="J102" s="317" t="s">
        <v>91</v>
      </c>
      <c r="K102" s="318"/>
    </row>
    <row r="103" spans="1:256" ht="12.75" customHeight="1">
      <c r="A103" s="337"/>
      <c r="B103" s="321" t="s">
        <v>149</v>
      </c>
      <c r="C103" s="322"/>
      <c r="D103" s="321" t="s">
        <v>150</v>
      </c>
      <c r="E103" s="322"/>
      <c r="F103" s="321" t="s">
        <v>151</v>
      </c>
      <c r="G103" s="322" t="s">
        <v>6</v>
      </c>
      <c r="H103" s="321" t="s">
        <v>152</v>
      </c>
      <c r="I103" s="322" t="s">
        <v>6</v>
      </c>
      <c r="J103" s="319"/>
      <c r="K103" s="320"/>
    </row>
    <row r="104" spans="1:256">
      <c r="A104" s="338"/>
      <c r="B104" s="55" t="s">
        <v>4</v>
      </c>
      <c r="C104" s="55" t="s">
        <v>6</v>
      </c>
      <c r="D104" s="55" t="s">
        <v>4</v>
      </c>
      <c r="E104" s="55" t="s">
        <v>6</v>
      </c>
      <c r="F104" s="55" t="s">
        <v>4</v>
      </c>
      <c r="G104" s="55" t="s">
        <v>6</v>
      </c>
      <c r="H104" s="55" t="s">
        <v>4</v>
      </c>
      <c r="I104" s="55" t="s">
        <v>6</v>
      </c>
      <c r="J104" s="55" t="s">
        <v>4</v>
      </c>
      <c r="K104" s="55" t="s">
        <v>6</v>
      </c>
    </row>
    <row r="105" spans="1:256">
      <c r="A105" s="127" t="s">
        <v>37</v>
      </c>
      <c r="B105" s="1"/>
      <c r="C105" s="59">
        <f>IF(B$109=0,0,B105/B$109)</f>
        <v>0</v>
      </c>
      <c r="D105" s="1"/>
      <c r="E105" s="59">
        <f>IF(D$109=0,0,D105/D$109)</f>
        <v>0</v>
      </c>
      <c r="F105" s="1"/>
      <c r="G105" s="59">
        <f>IF(F$109=0,0,F105/F$109)</f>
        <v>0</v>
      </c>
      <c r="H105" s="1"/>
      <c r="I105" s="59">
        <f>IF(H$109=0,0,H105/H$109)</f>
        <v>0</v>
      </c>
      <c r="J105" s="60">
        <f>B105+D105+F105+H105</f>
        <v>0</v>
      </c>
      <c r="K105" s="53">
        <f>IF(J$109=0,0,J105/J$109)</f>
        <v>0</v>
      </c>
    </row>
    <row r="106" spans="1:256">
      <c r="A106" s="127" t="s">
        <v>153</v>
      </c>
      <c r="B106" s="1"/>
      <c r="C106" s="59">
        <f t="shared" ref="C106:C108" si="8">IF(B$109=0,0,B106/B$109)</f>
        <v>0</v>
      </c>
      <c r="D106" s="1"/>
      <c r="E106" s="59">
        <f t="shared" ref="E106:E108" si="9">IF(D$109=0,0,D106/D$109)</f>
        <v>0</v>
      </c>
      <c r="F106" s="1"/>
      <c r="G106" s="59">
        <f t="shared" ref="G106:G108" si="10">IF(F$109=0,0,F106/F$109)</f>
        <v>0</v>
      </c>
      <c r="H106" s="1"/>
      <c r="I106" s="59">
        <f t="shared" ref="I106:I108" si="11">IF(H$109=0,0,H106/H$109)</f>
        <v>0</v>
      </c>
      <c r="J106" s="60">
        <f t="shared" ref="J106:J108" si="12">B106+D106+F106+H106</f>
        <v>0</v>
      </c>
      <c r="K106" s="53">
        <f t="shared" ref="K106" si="13">IF(J$109=0,0,J106/J$109)</f>
        <v>0</v>
      </c>
    </row>
    <row r="107" spans="1:256">
      <c r="A107" s="127" t="s">
        <v>154</v>
      </c>
      <c r="B107" s="1"/>
      <c r="C107" s="59">
        <f t="shared" si="8"/>
        <v>0</v>
      </c>
      <c r="D107" s="1"/>
      <c r="E107" s="59">
        <f t="shared" si="9"/>
        <v>0</v>
      </c>
      <c r="F107" s="1"/>
      <c r="G107" s="59">
        <f t="shared" si="10"/>
        <v>0</v>
      </c>
      <c r="H107" s="1"/>
      <c r="I107" s="59">
        <f t="shared" si="11"/>
        <v>0</v>
      </c>
      <c r="J107" s="60">
        <f t="shared" si="12"/>
        <v>0</v>
      </c>
      <c r="K107" s="53">
        <f t="shared" ref="K107" si="14">IF(J$109=0,0,J107/J$109)</f>
        <v>0</v>
      </c>
    </row>
    <row r="108" spans="1:256">
      <c r="A108" s="127" t="s">
        <v>155</v>
      </c>
      <c r="B108" s="1"/>
      <c r="C108" s="59">
        <f t="shared" si="8"/>
        <v>0</v>
      </c>
      <c r="D108" s="1"/>
      <c r="E108" s="59">
        <f t="shared" si="9"/>
        <v>0</v>
      </c>
      <c r="F108" s="1"/>
      <c r="G108" s="59">
        <f t="shared" si="10"/>
        <v>0</v>
      </c>
      <c r="H108" s="1"/>
      <c r="I108" s="59">
        <f t="shared" si="11"/>
        <v>0</v>
      </c>
      <c r="J108" s="60">
        <f t="shared" si="12"/>
        <v>0</v>
      </c>
      <c r="K108" s="53">
        <f t="shared" ref="K108" si="15">IF(J$109=0,0,J108/J$109)</f>
        <v>0</v>
      </c>
    </row>
    <row r="109" spans="1:256">
      <c r="A109" s="42" t="s">
        <v>91</v>
      </c>
      <c r="B109" s="60">
        <f>SUM(B105:B108)</f>
        <v>0</v>
      </c>
      <c r="C109" s="53">
        <f>IF($J109=0,0,B109/$J109)</f>
        <v>0</v>
      </c>
      <c r="D109" s="60">
        <f>SUM(D105:D108)</f>
        <v>0</v>
      </c>
      <c r="E109" s="53">
        <f>IF($J109=0,0,D109/$J109)</f>
        <v>0</v>
      </c>
      <c r="F109" s="60">
        <f>SUM(F105:F108)</f>
        <v>0</v>
      </c>
      <c r="G109" s="53">
        <f>IF($J109=0,0,F109/$J109)</f>
        <v>0</v>
      </c>
      <c r="H109" s="60">
        <f>SUM(H105:H108)</f>
        <v>0</v>
      </c>
      <c r="I109" s="53">
        <f>IF($J109=0,0,H109/$J109)</f>
        <v>0</v>
      </c>
      <c r="J109" s="135">
        <f>B99</f>
        <v>0</v>
      </c>
      <c r="K109" s="53">
        <f>SUM(K105:K108)</f>
        <v>0</v>
      </c>
    </row>
    <row r="110" spans="1:256">
      <c r="A110" s="35" t="str">
        <f>IF(B109+D109+F109+H109&lt;&gt;J109,"Summe der Einträge in Tabelle 3.3 muss der Summe der Einträge in Tabelle 3.2 entsprechen - bitte korrigieren","")</f>
        <v/>
      </c>
      <c r="B110" s="136"/>
      <c r="C110" s="137"/>
      <c r="D110" s="136"/>
      <c r="E110" s="137"/>
      <c r="F110" s="136"/>
      <c r="G110" s="137"/>
      <c r="H110" s="136"/>
      <c r="I110" s="137"/>
      <c r="J110" s="93" t="s">
        <v>163</v>
      </c>
      <c r="K110" s="137"/>
    </row>
    <row r="111" spans="1:256" s="68" customFormat="1">
      <c r="A111" s="14" t="s">
        <v>156</v>
      </c>
      <c r="B111" s="48" t="s">
        <v>164</v>
      </c>
      <c r="C111" s="9"/>
      <c r="D111" s="9"/>
      <c r="E111" s="9"/>
      <c r="F111" s="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>
      <c r="A112" s="62" t="s">
        <v>59</v>
      </c>
      <c r="B112" s="122" t="s">
        <v>4</v>
      </c>
      <c r="C112" s="63" t="s">
        <v>6</v>
      </c>
    </row>
    <row r="113" spans="1:9">
      <c r="A113" s="127" t="s">
        <v>157</v>
      </c>
      <c r="B113" s="1"/>
      <c r="C113" s="59">
        <f>IF(B$130=0,0,B113/B$130)</f>
        <v>0</v>
      </c>
      <c r="D113" s="64"/>
      <c r="E113" s="35"/>
    </row>
    <row r="114" spans="1:9">
      <c r="A114" s="127" t="s">
        <v>209</v>
      </c>
      <c r="B114" s="1"/>
      <c r="C114" s="59">
        <f t="shared" ref="C114:C124" si="16">IF(B$130=0,0,B114/B$130)</f>
        <v>0</v>
      </c>
      <c r="D114" s="35"/>
      <c r="E114" s="65"/>
    </row>
    <row r="115" spans="1:9">
      <c r="A115" s="127" t="s">
        <v>210</v>
      </c>
      <c r="B115" s="1"/>
      <c r="C115" s="59">
        <f t="shared" si="16"/>
        <v>0</v>
      </c>
      <c r="E115" s="65"/>
    </row>
    <row r="116" spans="1:9">
      <c r="A116" s="127" t="s">
        <v>215</v>
      </c>
      <c r="B116" s="1"/>
      <c r="C116" s="59">
        <f t="shared" si="16"/>
        <v>0</v>
      </c>
      <c r="E116" s="65"/>
    </row>
    <row r="117" spans="1:9">
      <c r="A117" s="127" t="s">
        <v>23</v>
      </c>
      <c r="B117" s="1"/>
      <c r="C117" s="59">
        <f t="shared" si="16"/>
        <v>0</v>
      </c>
      <c r="E117" s="65"/>
    </row>
    <row r="118" spans="1:9">
      <c r="A118" s="127" t="s">
        <v>158</v>
      </c>
      <c r="B118" s="1"/>
      <c r="C118" s="59">
        <f t="shared" si="16"/>
        <v>0</v>
      </c>
      <c r="E118" s="65"/>
    </row>
    <row r="119" spans="1:9">
      <c r="A119" s="127" t="s">
        <v>159</v>
      </c>
      <c r="B119" s="1"/>
      <c r="C119" s="59">
        <f t="shared" si="16"/>
        <v>0</v>
      </c>
      <c r="D119" s="64"/>
      <c r="E119" s="35"/>
    </row>
    <row r="120" spans="1:9">
      <c r="A120" s="127" t="s">
        <v>160</v>
      </c>
      <c r="B120" s="1"/>
      <c r="C120" s="59">
        <f t="shared" si="16"/>
        <v>0</v>
      </c>
      <c r="D120" s="35"/>
      <c r="E120" s="35"/>
      <c r="G120" s="35"/>
      <c r="H120" s="35"/>
      <c r="I120" s="35"/>
    </row>
    <row r="121" spans="1:9">
      <c r="A121" s="127" t="s">
        <v>161</v>
      </c>
      <c r="B121" s="1"/>
      <c r="C121" s="59">
        <f t="shared" si="16"/>
        <v>0</v>
      </c>
      <c r="E121" s="65"/>
    </row>
    <row r="122" spans="1:9">
      <c r="A122" s="127" t="s">
        <v>32</v>
      </c>
      <c r="B122" s="1"/>
      <c r="C122" s="59">
        <f t="shared" si="16"/>
        <v>0</v>
      </c>
      <c r="D122" s="35"/>
      <c r="E122" s="65"/>
    </row>
    <row r="123" spans="1:9">
      <c r="A123" s="127" t="s">
        <v>33</v>
      </c>
      <c r="B123" s="1"/>
      <c r="C123" s="59">
        <f t="shared" si="16"/>
        <v>0</v>
      </c>
      <c r="D123" s="35"/>
      <c r="E123" s="65"/>
    </row>
    <row r="124" spans="1:9">
      <c r="A124" s="127" t="s">
        <v>208</v>
      </c>
      <c r="B124" s="1"/>
      <c r="C124" s="59">
        <f t="shared" si="16"/>
        <v>0</v>
      </c>
    </row>
    <row r="125" spans="1:9">
      <c r="A125" s="37" t="s">
        <v>162</v>
      </c>
      <c r="B125" s="138"/>
      <c r="C125" s="139"/>
      <c r="D125" s="35" t="str">
        <f>IF(SUM(B126:B129)&gt;B124,"Die Summe der Zellen B126 bis B129 darf nicht größer sein als die Zahl in Zelle B124 - bitte korrigieren","")</f>
        <v/>
      </c>
    </row>
    <row r="126" spans="1:9">
      <c r="A126" s="1" t="s">
        <v>199</v>
      </c>
      <c r="B126" s="1"/>
      <c r="C126" s="59">
        <f>IF(B$124=0,0,B126/B$124)</f>
        <v>0</v>
      </c>
    </row>
    <row r="127" spans="1:9">
      <c r="A127" s="1" t="s">
        <v>200</v>
      </c>
      <c r="B127" s="1"/>
      <c r="C127" s="59">
        <f t="shared" ref="C127:C129" si="17">IF(B$124=0,0,B127/B$124)</f>
        <v>0</v>
      </c>
      <c r="D127" s="35"/>
      <c r="E127" s="65"/>
      <c r="F127" s="65"/>
    </row>
    <row r="128" spans="1:9">
      <c r="A128" s="1" t="s">
        <v>201</v>
      </c>
      <c r="B128" s="1"/>
      <c r="C128" s="59">
        <f t="shared" si="17"/>
        <v>0</v>
      </c>
      <c r="D128" s="35"/>
      <c r="E128" s="65"/>
      <c r="F128" s="65"/>
    </row>
    <row r="129" spans="1:7">
      <c r="A129" s="1" t="s">
        <v>202</v>
      </c>
      <c r="B129" s="1"/>
      <c r="C129" s="59">
        <f t="shared" si="17"/>
        <v>0</v>
      </c>
      <c r="D129" s="35"/>
      <c r="E129" s="65"/>
      <c r="F129" s="65"/>
    </row>
    <row r="130" spans="1:7">
      <c r="A130" s="124" t="s">
        <v>91</v>
      </c>
      <c r="B130" s="66">
        <f>B99</f>
        <v>0</v>
      </c>
      <c r="C130" s="53">
        <f>IF(B$130=0,0,B130/B$130)</f>
        <v>0</v>
      </c>
      <c r="E130" s="93" t="s">
        <v>214</v>
      </c>
    </row>
    <row r="131" spans="1:7">
      <c r="A131" s="35" t="str">
        <f>IF(SUM(B113:B124)&lt;B130,"Summe der Eingaben in Tabelle 3.4 muss mindestens der Summe der Beratungsgespräche in Tabelle 3.2 entsprechen - bitte korrigieren","")</f>
        <v/>
      </c>
      <c r="B131" s="29"/>
      <c r="C131" s="29"/>
    </row>
    <row r="132" spans="1:7">
      <c r="A132" s="35"/>
      <c r="B132" s="29"/>
      <c r="C132" s="29"/>
    </row>
    <row r="133" spans="1:7">
      <c r="A133" s="109" t="s">
        <v>225</v>
      </c>
      <c r="B133" s="48" t="s">
        <v>244</v>
      </c>
      <c r="C133" s="110"/>
      <c r="D133" s="111"/>
      <c r="E133" s="112"/>
      <c r="F133" s="113"/>
      <c r="G133" s="113"/>
    </row>
    <row r="134" spans="1:7" s="68" customFormat="1">
      <c r="A134" s="114" t="s">
        <v>109</v>
      </c>
      <c r="B134" s="115" t="s">
        <v>4</v>
      </c>
      <c r="C134" s="116" t="s">
        <v>6</v>
      </c>
      <c r="D134" s="116" t="s">
        <v>51</v>
      </c>
    </row>
    <row r="135" spans="1:7" ht="12.75" customHeight="1">
      <c r="A135" s="117" t="s">
        <v>110</v>
      </c>
      <c r="B135" s="1"/>
      <c r="C135" s="118">
        <f>IF(B$144=0,0,B135/B$144)</f>
        <v>0</v>
      </c>
      <c r="D135" s="118">
        <f>IF(B$144-B$143=0,0,B135/(B$144-B$143))</f>
        <v>0</v>
      </c>
    </row>
    <row r="136" spans="1:7" ht="12.75" customHeight="1">
      <c r="A136" s="117" t="s">
        <v>111</v>
      </c>
      <c r="B136" s="1"/>
      <c r="C136" s="118">
        <f t="shared" ref="C136:C143" si="18">IF(B$144=0,0,B136/B$144)</f>
        <v>0</v>
      </c>
      <c r="D136" s="118">
        <f t="shared" ref="D136:D142" si="19">IF(B$144-B$143=0,0,B136/(B$144-B$143))</f>
        <v>0</v>
      </c>
    </row>
    <row r="137" spans="1:7" ht="12.75" customHeight="1">
      <c r="A137" s="117" t="s">
        <v>112</v>
      </c>
      <c r="B137" s="1"/>
      <c r="C137" s="118">
        <f t="shared" si="18"/>
        <v>0</v>
      </c>
      <c r="D137" s="118">
        <f t="shared" si="19"/>
        <v>0</v>
      </c>
    </row>
    <row r="138" spans="1:7" ht="12.75" customHeight="1">
      <c r="A138" s="117" t="s">
        <v>113</v>
      </c>
      <c r="B138" s="1"/>
      <c r="C138" s="118">
        <f t="shared" si="18"/>
        <v>0</v>
      </c>
      <c r="D138" s="118">
        <f t="shared" si="19"/>
        <v>0</v>
      </c>
    </row>
    <row r="139" spans="1:7" ht="12.75" customHeight="1">
      <c r="A139" s="117" t="s">
        <v>114</v>
      </c>
      <c r="B139" s="1"/>
      <c r="C139" s="118">
        <f t="shared" si="18"/>
        <v>0</v>
      </c>
      <c r="D139" s="118">
        <f t="shared" si="19"/>
        <v>0</v>
      </c>
    </row>
    <row r="140" spans="1:7" ht="12.75" customHeight="1">
      <c r="A140" s="117" t="s">
        <v>115</v>
      </c>
      <c r="B140" s="1"/>
      <c r="C140" s="118">
        <f t="shared" si="18"/>
        <v>0</v>
      </c>
      <c r="D140" s="118">
        <f t="shared" si="19"/>
        <v>0</v>
      </c>
    </row>
    <row r="141" spans="1:7" ht="12.75" customHeight="1">
      <c r="A141" s="117" t="s">
        <v>116</v>
      </c>
      <c r="B141" s="1"/>
      <c r="C141" s="118">
        <f t="shared" si="18"/>
        <v>0</v>
      </c>
      <c r="D141" s="118">
        <f t="shared" si="19"/>
        <v>0</v>
      </c>
    </row>
    <row r="142" spans="1:7" ht="12.75" customHeight="1">
      <c r="A142" s="117" t="s">
        <v>117</v>
      </c>
      <c r="B142" s="1"/>
      <c r="C142" s="118">
        <f t="shared" si="18"/>
        <v>0</v>
      </c>
      <c r="D142" s="118">
        <f t="shared" si="19"/>
        <v>0</v>
      </c>
    </row>
    <row r="143" spans="1:7" ht="12.75" customHeight="1">
      <c r="A143" s="125" t="s">
        <v>21</v>
      </c>
      <c r="B143" s="1"/>
      <c r="C143" s="118">
        <f t="shared" si="18"/>
        <v>0</v>
      </c>
      <c r="D143" s="118"/>
    </row>
    <row r="144" spans="1:7">
      <c r="A144" s="119" t="s">
        <v>5</v>
      </c>
      <c r="B144" s="140">
        <f>SUM(B135:B143)</f>
        <v>0</v>
      </c>
      <c r="C144" s="120">
        <f>IF(B$144=0,0,B144/B$144)</f>
        <v>0</v>
      </c>
      <c r="D144" s="120">
        <f>IF(C$144=0,0,C144/C$144)</f>
        <v>0</v>
      </c>
      <c r="F144" s="93"/>
    </row>
    <row r="145" spans="1:10">
      <c r="A145" s="35" t="str">
        <f>IF(B144&gt;B92,"Die Summe der Eingaben in Tabelle 3.5 darf nicht größer sein als die Gesamtzahl aller beratenen Personen in Tabelle 3.1 - bitte korrigieren","")</f>
        <v/>
      </c>
      <c r="B145" s="35" t="str">
        <f>IF(B144&lt;B89,"Die Summe der Eingaben in Tabelle 3.5 muss mindestens so groß sein wie die Anzahl beratener Menschen mit Behinderungen in Tabelle 3.1 - bitte korrigieren","")</f>
        <v/>
      </c>
    </row>
    <row r="146" spans="1:10">
      <c r="A146" s="14" t="s">
        <v>166</v>
      </c>
      <c r="B146" s="48" t="s">
        <v>93</v>
      </c>
      <c r="C146" s="20"/>
      <c r="D146" s="23"/>
      <c r="F146" s="48"/>
      <c r="G146" s="20"/>
      <c r="H146" s="13"/>
      <c r="I146" s="20"/>
      <c r="J146" s="20"/>
    </row>
    <row r="147" spans="1:10">
      <c r="A147" s="226" t="s">
        <v>195</v>
      </c>
      <c r="B147" s="226"/>
      <c r="C147" s="226"/>
      <c r="D147" s="227"/>
      <c r="E147" s="227"/>
      <c r="F147" s="122" t="s">
        <v>4</v>
      </c>
      <c r="G147" s="67" t="s">
        <v>51</v>
      </c>
      <c r="H147" s="35"/>
      <c r="I147" s="35"/>
    </row>
    <row r="148" spans="1:10">
      <c r="A148" s="285" t="s">
        <v>205</v>
      </c>
      <c r="B148" s="251"/>
      <c r="C148" s="251"/>
      <c r="D148" s="227"/>
      <c r="E148" s="227"/>
      <c r="F148" s="162"/>
      <c r="G148" s="59">
        <f>IF(F$158=0,0,F148/F$158)</f>
        <v>0</v>
      </c>
    </row>
    <row r="149" spans="1:10" ht="27.75" customHeight="1">
      <c r="A149" s="234" t="s">
        <v>167</v>
      </c>
      <c r="B149" s="251"/>
      <c r="C149" s="251"/>
      <c r="D149" s="227"/>
      <c r="E149" s="227"/>
      <c r="F149" s="126"/>
      <c r="G149" s="59">
        <f t="shared" ref="G149:G157" si="20">IF(F$158=0,0,F149/F$158)</f>
        <v>0</v>
      </c>
    </row>
    <row r="150" spans="1:10" ht="28.5" customHeight="1">
      <c r="A150" s="234" t="s">
        <v>168</v>
      </c>
      <c r="B150" s="251"/>
      <c r="C150" s="251"/>
      <c r="D150" s="227"/>
      <c r="E150" s="227"/>
      <c r="F150" s="126"/>
      <c r="G150" s="59">
        <f t="shared" si="20"/>
        <v>0</v>
      </c>
    </row>
    <row r="151" spans="1:10">
      <c r="A151" s="285" t="s">
        <v>169</v>
      </c>
      <c r="B151" s="286"/>
      <c r="C151" s="286"/>
      <c r="D151" s="287"/>
      <c r="E151" s="287"/>
      <c r="F151" s="126"/>
      <c r="G151" s="59">
        <f t="shared" si="20"/>
        <v>0</v>
      </c>
    </row>
    <row r="152" spans="1:10" ht="29.25" customHeight="1">
      <c r="A152" s="234" t="s">
        <v>211</v>
      </c>
      <c r="B152" s="251"/>
      <c r="C152" s="251"/>
      <c r="D152" s="227"/>
      <c r="E152" s="227"/>
      <c r="F152" s="126"/>
      <c r="G152" s="59">
        <f t="shared" si="20"/>
        <v>0</v>
      </c>
    </row>
    <row r="153" spans="1:10" ht="27" customHeight="1">
      <c r="A153" s="234" t="s">
        <v>212</v>
      </c>
      <c r="B153" s="251"/>
      <c r="C153" s="251"/>
      <c r="D153" s="227"/>
      <c r="E153" s="227"/>
      <c r="F153" s="126"/>
      <c r="G153" s="59">
        <f t="shared" si="20"/>
        <v>0</v>
      </c>
    </row>
    <row r="154" spans="1:10">
      <c r="A154" s="285" t="s">
        <v>196</v>
      </c>
      <c r="B154" s="251"/>
      <c r="C154" s="251"/>
      <c r="D154" s="227"/>
      <c r="E154" s="227"/>
      <c r="F154" s="162"/>
      <c r="G154" s="59">
        <f t="shared" si="20"/>
        <v>0</v>
      </c>
    </row>
    <row r="155" spans="1:10" ht="27.75" customHeight="1">
      <c r="A155" s="234" t="s">
        <v>250</v>
      </c>
      <c r="B155" s="251"/>
      <c r="C155" s="251"/>
      <c r="D155" s="227"/>
      <c r="E155" s="227"/>
      <c r="F155" s="126"/>
      <c r="G155" s="59">
        <f t="shared" si="20"/>
        <v>0</v>
      </c>
    </row>
    <row r="156" spans="1:10" ht="27" customHeight="1">
      <c r="A156" s="234" t="s">
        <v>170</v>
      </c>
      <c r="B156" s="251"/>
      <c r="C156" s="251"/>
      <c r="D156" s="227"/>
      <c r="E156" s="227"/>
      <c r="F156" s="126"/>
      <c r="G156" s="59">
        <f t="shared" si="20"/>
        <v>0</v>
      </c>
    </row>
    <row r="157" spans="1:10">
      <c r="A157" s="285" t="s">
        <v>146</v>
      </c>
      <c r="B157" s="286"/>
      <c r="C157" s="286"/>
      <c r="D157" s="287"/>
      <c r="E157" s="287"/>
      <c r="F157" s="126"/>
      <c r="G157" s="59">
        <f t="shared" si="20"/>
        <v>0</v>
      </c>
    </row>
    <row r="158" spans="1:10">
      <c r="A158" s="332" t="s">
        <v>5</v>
      </c>
      <c r="B158" s="332"/>
      <c r="C158" s="332"/>
      <c r="D158" s="227"/>
      <c r="E158" s="227"/>
      <c r="F158" s="4">
        <f>SUM(F148:F157)</f>
        <v>0</v>
      </c>
      <c r="G158" s="53">
        <f>IF(F$158=0,0,F158/F158)</f>
        <v>0</v>
      </c>
    </row>
    <row r="159" spans="1:10">
      <c r="A159" s="35" t="str">
        <f>IF(F158&gt;B92,"Es kann in Tabelle 3.6 nicht mehr erstmals beratene Personen geben als insgesamt beratene Personen in Tabelle 3.1 - bitte korrigieren","")</f>
        <v/>
      </c>
      <c r="B159" s="20"/>
      <c r="C159" s="20"/>
      <c r="D159" s="92"/>
      <c r="E159" s="20"/>
    </row>
    <row r="160" spans="1:10">
      <c r="A160" s="14" t="s">
        <v>94</v>
      </c>
      <c r="D160" s="92"/>
      <c r="F160" s="48" t="s">
        <v>92</v>
      </c>
    </row>
    <row r="161" spans="1:12" ht="13.5" customHeight="1">
      <c r="A161" s="226" t="s">
        <v>171</v>
      </c>
      <c r="B161" s="226"/>
      <c r="C161" s="226"/>
      <c r="D161" s="227"/>
      <c r="E161" s="227"/>
      <c r="F161" s="218" t="s">
        <v>4</v>
      </c>
      <c r="G161" s="67" t="s">
        <v>51</v>
      </c>
      <c r="H161" s="35"/>
      <c r="I161" s="35"/>
    </row>
    <row r="162" spans="1:12">
      <c r="A162" s="250" t="s">
        <v>52</v>
      </c>
      <c r="B162" s="250"/>
      <c r="C162" s="250"/>
      <c r="D162" s="227"/>
      <c r="E162" s="227"/>
      <c r="F162" s="5"/>
      <c r="G162" s="70">
        <f>IF(F$164=0,0,F162/F$164)</f>
        <v>0</v>
      </c>
      <c r="H162" s="130"/>
      <c r="I162" s="130"/>
      <c r="J162" s="130"/>
      <c r="K162" s="130"/>
      <c r="L162" s="71"/>
    </row>
    <row r="163" spans="1:12">
      <c r="A163" s="250" t="s">
        <v>172</v>
      </c>
      <c r="B163" s="250"/>
      <c r="C163" s="250"/>
      <c r="D163" s="227"/>
      <c r="E163" s="227"/>
      <c r="F163" s="162"/>
      <c r="G163" s="219">
        <f>IF(F$164=0,0,F163/F$164)</f>
        <v>0</v>
      </c>
      <c r="H163" s="130"/>
      <c r="I163" s="130"/>
      <c r="J163" s="130"/>
      <c r="K163" s="130"/>
      <c r="L163" s="71"/>
    </row>
    <row r="164" spans="1:12">
      <c r="A164" s="332" t="s">
        <v>91</v>
      </c>
      <c r="B164" s="332"/>
      <c r="C164" s="332"/>
      <c r="D164" s="227"/>
      <c r="E164" s="227"/>
      <c r="F164" s="141">
        <f>B92</f>
        <v>0</v>
      </c>
      <c r="G164" s="142">
        <f>SUM(G162:G163)</f>
        <v>0</v>
      </c>
      <c r="I164" s="93" t="s">
        <v>165</v>
      </c>
    </row>
    <row r="165" spans="1:12">
      <c r="A165" s="226" t="s">
        <v>247</v>
      </c>
      <c r="B165" s="226"/>
      <c r="C165" s="226"/>
      <c r="D165" s="227"/>
      <c r="E165" s="227"/>
      <c r="F165" s="218" t="s">
        <v>4</v>
      </c>
      <c r="G165" s="220" t="s">
        <v>248</v>
      </c>
      <c r="I165" s="93" t="s">
        <v>251</v>
      </c>
    </row>
    <row r="166" spans="1:12" ht="27.75" customHeight="1">
      <c r="A166" s="234" t="s">
        <v>167</v>
      </c>
      <c r="B166" s="251"/>
      <c r="C166" s="251"/>
      <c r="D166" s="227"/>
      <c r="E166" s="227"/>
      <c r="F166" s="5"/>
      <c r="G166" s="72">
        <f>IF(F$163=0,0,F166/F$163)</f>
        <v>0</v>
      </c>
      <c r="H166" s="35" t="str">
        <f>IF(F166&gt;F$163,"Zeilenwert darf nicht größer sein als  der Wert in Zelle F163 - bitte korrigieren","")</f>
        <v/>
      </c>
    </row>
    <row r="167" spans="1:12" ht="29.25" customHeight="1">
      <c r="A167" s="234" t="s">
        <v>206</v>
      </c>
      <c r="B167" s="251"/>
      <c r="C167" s="251"/>
      <c r="D167" s="238"/>
      <c r="E167" s="238"/>
      <c r="F167" s="126"/>
      <c r="G167" s="72">
        <f t="shared" ref="G167:G174" si="21">IF(F$163=0,0,F167/F$163)</f>
        <v>0</v>
      </c>
      <c r="H167" s="35" t="str">
        <f t="shared" ref="H167:H174" si="22">IF(F167&gt;F$163,"Zeilenwert darf nicht größer sein als  der Wert in Zelle F163 - bitte korrigieren","")</f>
        <v/>
      </c>
    </row>
    <row r="168" spans="1:12">
      <c r="A168" s="285" t="s">
        <v>169</v>
      </c>
      <c r="B168" s="286"/>
      <c r="C168" s="286"/>
      <c r="D168" s="287"/>
      <c r="E168" s="287"/>
      <c r="F168" s="126"/>
      <c r="G168" s="72">
        <f t="shared" si="21"/>
        <v>0</v>
      </c>
      <c r="H168" s="35" t="str">
        <f t="shared" si="22"/>
        <v/>
      </c>
    </row>
    <row r="169" spans="1:12" ht="27" customHeight="1">
      <c r="A169" s="234" t="s">
        <v>211</v>
      </c>
      <c r="B169" s="251"/>
      <c r="C169" s="251"/>
      <c r="D169" s="227"/>
      <c r="E169" s="227"/>
      <c r="F169" s="126"/>
      <c r="G169" s="72">
        <f t="shared" si="21"/>
        <v>0</v>
      </c>
      <c r="H169" s="35" t="str">
        <f t="shared" si="22"/>
        <v/>
      </c>
    </row>
    <row r="170" spans="1:12" ht="27" customHeight="1">
      <c r="A170" s="234" t="s">
        <v>212</v>
      </c>
      <c r="B170" s="251"/>
      <c r="C170" s="251"/>
      <c r="D170" s="238"/>
      <c r="E170" s="238"/>
      <c r="F170" s="126"/>
      <c r="G170" s="72">
        <f t="shared" si="21"/>
        <v>0</v>
      </c>
      <c r="H170" s="35" t="str">
        <f t="shared" si="22"/>
        <v/>
      </c>
    </row>
    <row r="171" spans="1:12">
      <c r="A171" s="285" t="s">
        <v>196</v>
      </c>
      <c r="B171" s="251"/>
      <c r="C171" s="251"/>
      <c r="D171" s="227"/>
      <c r="E171" s="227"/>
      <c r="F171" s="162"/>
      <c r="G171" s="72">
        <f t="shared" si="21"/>
        <v>0</v>
      </c>
      <c r="H171" s="35" t="str">
        <f t="shared" si="22"/>
        <v/>
      </c>
    </row>
    <row r="172" spans="1:12" ht="37.5" customHeight="1">
      <c r="A172" s="234" t="s">
        <v>213</v>
      </c>
      <c r="B172" s="251"/>
      <c r="C172" s="251"/>
      <c r="D172" s="227"/>
      <c r="E172" s="227"/>
      <c r="F172" s="126"/>
      <c r="G172" s="72">
        <f t="shared" si="21"/>
        <v>0</v>
      </c>
      <c r="H172" s="35" t="str">
        <f t="shared" si="22"/>
        <v/>
      </c>
    </row>
    <row r="173" spans="1:12" ht="27" customHeight="1">
      <c r="A173" s="234" t="s">
        <v>170</v>
      </c>
      <c r="B173" s="251"/>
      <c r="C173" s="251"/>
      <c r="D173" s="227"/>
      <c r="E173" s="227"/>
      <c r="F173" s="126"/>
      <c r="G173" s="72">
        <f t="shared" si="21"/>
        <v>0</v>
      </c>
      <c r="H173" s="35" t="str">
        <f t="shared" si="22"/>
        <v/>
      </c>
    </row>
    <row r="174" spans="1:12">
      <c r="A174" s="285" t="s">
        <v>146</v>
      </c>
      <c r="B174" s="286"/>
      <c r="C174" s="286"/>
      <c r="D174" s="287"/>
      <c r="E174" s="287"/>
      <c r="F174" s="126"/>
      <c r="G174" s="72">
        <f t="shared" si="21"/>
        <v>0</v>
      </c>
      <c r="H174" s="35" t="str">
        <f t="shared" si="22"/>
        <v/>
      </c>
    </row>
    <row r="175" spans="1:12">
      <c r="C175" s="73"/>
      <c r="D175" s="73"/>
      <c r="E175" s="73"/>
      <c r="F175" s="74"/>
      <c r="G175" s="73"/>
      <c r="H175" s="73"/>
      <c r="I175" s="10"/>
      <c r="J175" s="10"/>
    </row>
    <row r="176" spans="1:12">
      <c r="A176" s="35" t="str">
        <f>IF(F162+F163&lt;&gt;F164,"Summe der Eingaben in den Zellen F162 und F163 stimmt nicht mit der Gesamtzahl aller beratenen Personen in Tabelle 3.1 überein - bitte korrigieren","")</f>
        <v/>
      </c>
      <c r="C176" s="73"/>
      <c r="D176" s="73"/>
      <c r="E176" s="73"/>
      <c r="F176" s="74"/>
      <c r="G176" s="73"/>
      <c r="H176" s="73"/>
      <c r="I176" s="10"/>
      <c r="J176" s="10"/>
    </row>
    <row r="177" spans="1:17" s="113" customFormat="1" ht="12.75" customHeight="1"/>
    <row r="178" spans="1:17" s="113" customFormat="1" ht="12.75" customHeight="1">
      <c r="A178" s="290" t="s">
        <v>126</v>
      </c>
      <c r="B178" s="291"/>
      <c r="C178" s="291"/>
      <c r="D178" s="291"/>
      <c r="E178" s="291"/>
      <c r="F178" s="291"/>
      <c r="G178" s="291"/>
      <c r="H178" s="291"/>
      <c r="I178" s="291"/>
      <c r="J178" s="291"/>
      <c r="K178" s="292"/>
    </row>
    <row r="179" spans="1:17" s="113" customFormat="1" ht="12.75" customHeight="1">
      <c r="F179" s="112"/>
    </row>
    <row r="180" spans="1:17" s="113" customFormat="1" ht="12.75" customHeight="1">
      <c r="A180" s="293" t="s">
        <v>183</v>
      </c>
      <c r="B180" s="295" t="s">
        <v>177</v>
      </c>
      <c r="C180" s="295" t="s">
        <v>127</v>
      </c>
    </row>
    <row r="181" spans="1:17" s="113" customFormat="1" ht="12.75" customHeight="1">
      <c r="A181" s="294"/>
      <c r="B181" s="296"/>
      <c r="C181" s="296"/>
    </row>
    <row r="182" spans="1:17" s="113" customFormat="1" ht="12.75" customHeight="1">
      <c r="A182" s="146" t="s">
        <v>178</v>
      </c>
      <c r="B182" s="184">
        <f>Info_Bildung!G104</f>
        <v>0</v>
      </c>
      <c r="C182" s="184">
        <f>Info_Bildung!D104</f>
        <v>0</v>
      </c>
    </row>
    <row r="183" spans="1:17" s="113" customFormat="1" ht="12.75" customHeight="1">
      <c r="A183" s="147" t="s">
        <v>184</v>
      </c>
      <c r="B183" s="152">
        <f>Info_Bildung!E104</f>
        <v>0</v>
      </c>
      <c r="C183" s="152">
        <f>Info_Bildung!H104</f>
        <v>0</v>
      </c>
    </row>
    <row r="184" spans="1:17" s="113" customFormat="1" ht="12.75" customHeight="1">
      <c r="A184" s="147" t="s">
        <v>216</v>
      </c>
      <c r="B184" s="152">
        <f>Info_Bildung!F104</f>
        <v>0</v>
      </c>
      <c r="C184" s="159">
        <f>Info_Bildung!I104</f>
        <v>0</v>
      </c>
    </row>
    <row r="185" spans="1:17" s="113" customFormat="1" ht="12.75" customHeight="1"/>
    <row r="186" spans="1:17">
      <c r="A186" s="82"/>
      <c r="B186" s="34"/>
      <c r="C186" s="34"/>
      <c r="D186" s="75"/>
      <c r="E186" s="75"/>
      <c r="F186" s="75"/>
      <c r="G186" s="20"/>
      <c r="H186" s="20"/>
      <c r="I186" s="20"/>
      <c r="L186" s="29"/>
      <c r="M186" s="29"/>
    </row>
    <row r="187" spans="1:17">
      <c r="A187" s="310" t="s">
        <v>125</v>
      </c>
      <c r="B187" s="311"/>
      <c r="C187" s="311"/>
      <c r="D187" s="311"/>
      <c r="E187" s="311"/>
      <c r="F187" s="311"/>
      <c r="G187" s="311"/>
      <c r="H187" s="311"/>
      <c r="I187" s="311"/>
      <c r="J187" s="311"/>
      <c r="K187" s="312"/>
      <c r="N187" s="29"/>
      <c r="O187" s="69"/>
      <c r="P187" s="81"/>
    </row>
    <row r="188" spans="1:17">
      <c r="A188" s="82"/>
      <c r="B188" s="34"/>
      <c r="C188" s="34"/>
      <c r="D188" s="75"/>
      <c r="E188" s="75"/>
      <c r="F188" s="84"/>
      <c r="G188" s="85"/>
      <c r="H188" s="20"/>
      <c r="I188" s="20"/>
      <c r="L188" s="29"/>
    </row>
    <row r="189" spans="1:17">
      <c r="A189" s="83" t="s">
        <v>175</v>
      </c>
      <c r="B189" s="188">
        <f>Öffentlichkeitsarbeit!D103</f>
        <v>0</v>
      </c>
      <c r="C189" s="85"/>
      <c r="D189" s="333" t="s">
        <v>176</v>
      </c>
      <c r="E189" s="334"/>
      <c r="F189" s="334"/>
      <c r="G189" s="334"/>
      <c r="H189" s="334"/>
      <c r="I189" s="335"/>
    </row>
    <row r="190" spans="1:17">
      <c r="A190" s="82"/>
      <c r="B190" s="34"/>
      <c r="E190" s="29"/>
      <c r="F190" s="20"/>
      <c r="I190" s="29"/>
      <c r="L190" s="29"/>
      <c r="M190" s="29"/>
    </row>
    <row r="191" spans="1:17">
      <c r="A191" s="32"/>
      <c r="B191" s="90"/>
      <c r="C191" s="90"/>
      <c r="D191" s="90"/>
      <c r="E191" s="90"/>
      <c r="F191" s="90"/>
      <c r="G191" s="90"/>
      <c r="H191" s="90"/>
    </row>
    <row r="192" spans="1:17">
      <c r="A192" s="310" t="s">
        <v>123</v>
      </c>
      <c r="B192" s="313"/>
      <c r="C192" s="313"/>
      <c r="D192" s="313"/>
      <c r="E192" s="313"/>
      <c r="F192" s="313"/>
      <c r="G192" s="313"/>
      <c r="H192" s="313"/>
      <c r="I192" s="313"/>
      <c r="J192" s="313"/>
      <c r="K192" s="314"/>
      <c r="O192" s="29"/>
      <c r="P192" s="69"/>
      <c r="Q192" s="81"/>
    </row>
    <row r="194" spans="1:17" ht="12.75" customHeight="1">
      <c r="A194" s="293" t="s">
        <v>224</v>
      </c>
      <c r="B194" s="295" t="s">
        <v>177</v>
      </c>
    </row>
    <row r="195" spans="1:17" ht="12.75" customHeight="1">
      <c r="A195" s="294"/>
      <c r="B195" s="296"/>
    </row>
    <row r="196" spans="1:17">
      <c r="A196" s="146" t="s">
        <v>178</v>
      </c>
      <c r="B196" s="185">
        <f>Netzwerkarbeit!F104</f>
        <v>0</v>
      </c>
    </row>
    <row r="197" spans="1:17">
      <c r="A197" s="147" t="s">
        <v>180</v>
      </c>
      <c r="B197" s="152">
        <f>Netzwerkarbeit!C104</f>
        <v>0</v>
      </c>
    </row>
    <row r="198" spans="1:17">
      <c r="A198" s="147" t="s">
        <v>181</v>
      </c>
      <c r="B198" s="152">
        <f>Netzwerkarbeit!D104</f>
        <v>0</v>
      </c>
    </row>
    <row r="199" spans="1:17">
      <c r="A199" s="147" t="s">
        <v>182</v>
      </c>
      <c r="B199" s="152">
        <f>Netzwerkarbeit!E104</f>
        <v>0</v>
      </c>
    </row>
    <row r="202" spans="1:17">
      <c r="A202" s="290" t="s">
        <v>124</v>
      </c>
      <c r="B202" s="291"/>
      <c r="C202" s="291"/>
      <c r="D202" s="291"/>
      <c r="E202" s="291"/>
      <c r="F202" s="291"/>
      <c r="G202" s="291"/>
      <c r="H202" s="291"/>
      <c r="I202" s="291"/>
      <c r="J202" s="291"/>
      <c r="K202" s="292"/>
      <c r="O202" s="29"/>
      <c r="P202" s="69"/>
      <c r="Q202" s="81"/>
    </row>
    <row r="203" spans="1:17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O203" s="29"/>
      <c r="P203" s="69"/>
      <c r="Q203" s="81"/>
    </row>
    <row r="204" spans="1:17" ht="12.75" customHeight="1">
      <c r="A204" s="300" t="s">
        <v>243</v>
      </c>
      <c r="B204" s="302" t="s">
        <v>177</v>
      </c>
    </row>
    <row r="205" spans="1:17" ht="12.75" customHeight="1">
      <c r="A205" s="301"/>
      <c r="B205" s="303"/>
    </row>
    <row r="206" spans="1:17">
      <c r="A206" s="146" t="s">
        <v>178</v>
      </c>
      <c r="B206" s="186">
        <f>'Konzeptioneller Bereich'!D104</f>
        <v>0</v>
      </c>
    </row>
    <row r="207" spans="1:17">
      <c r="A207" s="147" t="s">
        <v>186</v>
      </c>
      <c r="B207" s="67">
        <f>'Konzeptioneller Bereich'!E104</f>
        <v>0</v>
      </c>
    </row>
    <row r="208" spans="1:17">
      <c r="A208" s="147" t="s">
        <v>187</v>
      </c>
      <c r="B208" s="67">
        <f>'Konzeptioneller Bereich'!F104</f>
        <v>0</v>
      </c>
    </row>
    <row r="209" spans="1:17">
      <c r="A209" s="147" t="s">
        <v>188</v>
      </c>
      <c r="B209" s="67">
        <f>'Konzeptioneller Bereich'!G104</f>
        <v>0</v>
      </c>
    </row>
    <row r="211" spans="1:17">
      <c r="A211" s="82"/>
      <c r="B211" s="34"/>
      <c r="C211" s="34"/>
      <c r="D211" s="75"/>
      <c r="E211" s="75"/>
      <c r="F211" s="75"/>
      <c r="G211" s="20"/>
      <c r="H211" s="20"/>
      <c r="I211" s="20"/>
      <c r="L211" s="29"/>
      <c r="M211" s="29"/>
    </row>
    <row r="212" spans="1:17">
      <c r="A212" s="290" t="s">
        <v>120</v>
      </c>
      <c r="B212" s="291"/>
      <c r="C212" s="291"/>
      <c r="D212" s="291"/>
      <c r="E212" s="291"/>
      <c r="F212" s="291"/>
      <c r="G212" s="291"/>
      <c r="H212" s="291"/>
      <c r="I212" s="291"/>
      <c r="J212" s="291"/>
      <c r="K212" s="292"/>
      <c r="O212" s="29"/>
      <c r="P212" s="69"/>
      <c r="Q212" s="81"/>
    </row>
    <row r="213" spans="1:17">
      <c r="A213" s="82"/>
      <c r="B213" s="34"/>
      <c r="C213" s="34"/>
      <c r="D213" s="75"/>
      <c r="E213" s="75"/>
      <c r="F213" s="75"/>
      <c r="G213" s="20"/>
      <c r="H213" s="20"/>
      <c r="I213" s="20"/>
    </row>
    <row r="214" spans="1:17" ht="12.75" customHeight="1">
      <c r="A214" s="82" t="s">
        <v>222</v>
      </c>
      <c r="B214" s="34"/>
      <c r="C214" s="34"/>
      <c r="D214" s="75"/>
      <c r="E214" s="86"/>
      <c r="F214" s="297" t="s">
        <v>223</v>
      </c>
      <c r="G214" s="298"/>
      <c r="H214" s="298"/>
      <c r="I214" s="299"/>
    </row>
    <row r="215" spans="1:17" ht="12.75" customHeight="1">
      <c r="A215" s="300" t="s">
        <v>203</v>
      </c>
      <c r="B215" s="302" t="s">
        <v>177</v>
      </c>
      <c r="C215" s="302" t="s">
        <v>71</v>
      </c>
      <c r="D215" s="303"/>
      <c r="E215" s="30"/>
      <c r="F215" s="304"/>
      <c r="G215" s="305"/>
      <c r="H215" s="306"/>
      <c r="I215" s="87" t="s">
        <v>4</v>
      </c>
      <c r="J215" s="88" t="s">
        <v>51</v>
      </c>
    </row>
    <row r="216" spans="1:17" ht="13.5" thickBot="1">
      <c r="A216" s="301"/>
      <c r="B216" s="303"/>
      <c r="C216" s="303"/>
      <c r="D216" s="303"/>
      <c r="E216" s="29"/>
      <c r="F216" s="307" t="s">
        <v>189</v>
      </c>
      <c r="G216" s="308"/>
      <c r="H216" s="309"/>
      <c r="I216" s="162"/>
      <c r="J216" s="89">
        <f>IF(I$218=0,0,I216/I$218)</f>
        <v>0</v>
      </c>
    </row>
    <row r="217" spans="1:17" ht="14.25" thickTop="1" thickBot="1">
      <c r="A217" s="166" t="s">
        <v>178</v>
      </c>
      <c r="B217" s="187">
        <f>EAMA!F106</f>
        <v>0</v>
      </c>
      <c r="C217" s="288">
        <f>EAMA!E106</f>
        <v>0</v>
      </c>
      <c r="D217" s="289"/>
      <c r="E217" s="29"/>
      <c r="F217" s="307" t="s">
        <v>141</v>
      </c>
      <c r="G217" s="308"/>
      <c r="H217" s="309"/>
      <c r="I217" s="162"/>
      <c r="J217" s="89">
        <f t="shared" ref="J217:J218" si="23">IF(I$218=0,0,I217/I$218)</f>
        <v>0</v>
      </c>
    </row>
    <row r="218" spans="1:17" ht="13.5" thickTop="1">
      <c r="A218" s="147" t="s">
        <v>190</v>
      </c>
      <c r="B218" s="67">
        <f>EAMA!G106</f>
        <v>0</v>
      </c>
      <c r="C218" s="345">
        <f>EAMA!M106</f>
        <v>0</v>
      </c>
      <c r="D218" s="346"/>
      <c r="E218" s="29"/>
      <c r="F218" s="342" t="s">
        <v>5</v>
      </c>
      <c r="G218" s="343"/>
      <c r="H218" s="344"/>
      <c r="I218" s="6">
        <f>SUM(I216:I217)</f>
        <v>0</v>
      </c>
      <c r="J218" s="89">
        <f t="shared" si="23"/>
        <v>0</v>
      </c>
    </row>
    <row r="219" spans="1:17">
      <c r="A219" s="147" t="s">
        <v>217</v>
      </c>
      <c r="B219" s="67">
        <f>EAMA!H106</f>
        <v>0</v>
      </c>
      <c r="C219" s="345">
        <f>EAMA!N106</f>
        <v>0</v>
      </c>
      <c r="D219" s="346"/>
      <c r="E219" s="29"/>
    </row>
    <row r="220" spans="1:17" ht="13.5" thickBot="1">
      <c r="A220" s="167" t="s">
        <v>218</v>
      </c>
      <c r="B220" s="168">
        <f>EAMA!I106</f>
        <v>0</v>
      </c>
      <c r="C220" s="345">
        <f>EAMA!O106</f>
        <v>0</v>
      </c>
      <c r="D220" s="346"/>
      <c r="E220" s="29"/>
    </row>
    <row r="221" spans="1:17" ht="13.5" thickTop="1">
      <c r="A221" s="169" t="s">
        <v>191</v>
      </c>
      <c r="B221" s="170">
        <f>EAMA!J106</f>
        <v>0</v>
      </c>
      <c r="C221" s="345">
        <f>EAMA!P106</f>
        <v>0</v>
      </c>
      <c r="D221" s="346"/>
      <c r="E221" s="29"/>
    </row>
    <row r="222" spans="1:17">
      <c r="A222" s="147" t="s">
        <v>192</v>
      </c>
      <c r="B222" s="67">
        <f>EAMA!K106</f>
        <v>0</v>
      </c>
      <c r="C222" s="345">
        <f>EAMA!Q106</f>
        <v>0</v>
      </c>
      <c r="D222" s="346"/>
      <c r="E222" s="29"/>
    </row>
    <row r="223" spans="1:17" ht="13.5" thickBot="1">
      <c r="A223" s="167" t="s">
        <v>219</v>
      </c>
      <c r="B223" s="67">
        <f>EAMA!L106</f>
        <v>0</v>
      </c>
      <c r="C223" s="345">
        <f>EAMA!R106</f>
        <v>0</v>
      </c>
      <c r="D223" s="346"/>
      <c r="E223" s="29"/>
    </row>
    <row r="224" spans="1:17" ht="13.5" thickTop="1">
      <c r="A224" s="32"/>
      <c r="B224" s="106"/>
      <c r="C224" s="106"/>
      <c r="D224" s="106"/>
      <c r="E224" s="85"/>
      <c r="F224" s="32"/>
      <c r="G224" s="76"/>
      <c r="H224" s="32"/>
      <c r="I224" s="20"/>
      <c r="J224" s="32"/>
    </row>
    <row r="226" spans="1:17">
      <c r="A226" s="290" t="s">
        <v>118</v>
      </c>
      <c r="B226" s="291"/>
      <c r="C226" s="291"/>
      <c r="D226" s="291"/>
      <c r="E226" s="291"/>
      <c r="F226" s="291"/>
      <c r="G226" s="291"/>
      <c r="H226" s="291"/>
      <c r="I226" s="291"/>
      <c r="J226" s="291"/>
      <c r="K226" s="292"/>
    </row>
    <row r="227" spans="1:17">
      <c r="A227" s="32"/>
      <c r="B227" s="24"/>
      <c r="C227" s="24"/>
      <c r="D227" s="24"/>
      <c r="E227" s="24"/>
      <c r="F227" s="24"/>
    </row>
    <row r="228" spans="1:17" ht="12.75" customHeight="1">
      <c r="A228" s="350" t="s">
        <v>204</v>
      </c>
      <c r="B228" s="350"/>
      <c r="C228" s="350"/>
      <c r="D228" s="350"/>
      <c r="E228" s="350"/>
      <c r="F228" s="229"/>
      <c r="G228" s="67" t="s">
        <v>4</v>
      </c>
      <c r="H228" s="100"/>
      <c r="I228" s="75"/>
      <c r="J228" s="75"/>
      <c r="K228" s="20"/>
    </row>
    <row r="229" spans="1:17" ht="12.75" customHeight="1">
      <c r="A229" s="228" t="s">
        <v>105</v>
      </c>
      <c r="B229" s="228"/>
      <c r="C229" s="228"/>
      <c r="D229" s="228"/>
      <c r="E229" s="228"/>
      <c r="F229" s="229"/>
      <c r="G229" s="97">
        <f>COUNTIF(FBB!B7:B106,1)</f>
        <v>0</v>
      </c>
      <c r="H229" s="101"/>
      <c r="I229" s="76"/>
      <c r="J229" s="76"/>
      <c r="K229" s="76"/>
    </row>
    <row r="230" spans="1:17" ht="12.75" customHeight="1">
      <c r="A230" s="228" t="s">
        <v>81</v>
      </c>
      <c r="B230" s="228"/>
      <c r="C230" s="228"/>
      <c r="D230" s="228"/>
      <c r="E230" s="228"/>
      <c r="F230" s="229"/>
      <c r="G230" s="97">
        <f>COUNTIF(FBB!B7:B106,2)</f>
        <v>0</v>
      </c>
      <c r="H230" s="101"/>
      <c r="I230" s="77"/>
      <c r="J230" s="77"/>
      <c r="K230" s="77"/>
      <c r="M230" s="69"/>
    </row>
    <row r="231" spans="1:17" ht="12.75" customHeight="1">
      <c r="A231" s="228" t="s">
        <v>70</v>
      </c>
      <c r="B231" s="228"/>
      <c r="C231" s="228"/>
      <c r="D231" s="228"/>
      <c r="E231" s="228"/>
      <c r="F231" s="229"/>
      <c r="G231" s="97">
        <f>COUNTIF(FBB!B7:B106,3)</f>
        <v>0</v>
      </c>
      <c r="H231" s="101"/>
      <c r="I231" s="76"/>
      <c r="J231" s="76"/>
      <c r="K231" s="76"/>
      <c r="L231" s="20"/>
      <c r="M231" s="69"/>
    </row>
    <row r="232" spans="1:17" ht="12.75" customHeight="1" thickBot="1">
      <c r="A232" s="347" t="s">
        <v>69</v>
      </c>
      <c r="B232" s="347"/>
      <c r="C232" s="347"/>
      <c r="D232" s="347"/>
      <c r="E232" s="347"/>
      <c r="F232" s="348"/>
      <c r="G232" s="98">
        <f>COUNTIF(FBB!B7:B106,4)</f>
        <v>0</v>
      </c>
      <c r="H232" s="101"/>
      <c r="I232" s="77"/>
      <c r="J232" s="77"/>
      <c r="K232" s="77"/>
      <c r="M232" s="69"/>
    </row>
    <row r="233" spans="1:17" ht="13.5" thickTop="1">
      <c r="A233" s="349" t="s">
        <v>128</v>
      </c>
      <c r="B233" s="349"/>
      <c r="C233" s="349"/>
      <c r="D233" s="349"/>
      <c r="E233" s="349"/>
      <c r="F233" s="338"/>
      <c r="G233" s="99">
        <f>COUNTIF(FBB!C7:C106,1)</f>
        <v>0</v>
      </c>
      <c r="H233" s="102"/>
      <c r="I233" s="29"/>
      <c r="J233" s="29"/>
      <c r="K233" s="29"/>
      <c r="M233" s="69"/>
    </row>
    <row r="234" spans="1:17" ht="12.75" customHeight="1">
      <c r="A234" s="228" t="s">
        <v>129</v>
      </c>
      <c r="B234" s="228"/>
      <c r="C234" s="228"/>
      <c r="D234" s="228"/>
      <c r="E234" s="228"/>
      <c r="F234" s="229"/>
      <c r="G234" s="97">
        <f>COUNTIF(FBB!C7:C106,2)</f>
        <v>0</v>
      </c>
      <c r="H234" s="102"/>
      <c r="I234" s="29"/>
      <c r="J234" s="29"/>
      <c r="K234" s="29"/>
    </row>
    <row r="235" spans="1:17" ht="13.5" thickBot="1">
      <c r="A235" s="347" t="s">
        <v>130</v>
      </c>
      <c r="B235" s="347"/>
      <c r="C235" s="347"/>
      <c r="D235" s="347"/>
      <c r="E235" s="347"/>
      <c r="F235" s="348"/>
      <c r="G235" s="98">
        <f>COUNTIF(FBB!C7:C106,3)</f>
        <v>0</v>
      </c>
      <c r="H235" s="102"/>
      <c r="I235" s="29"/>
      <c r="J235" s="29"/>
      <c r="K235" s="29"/>
    </row>
    <row r="236" spans="1:17" ht="12.75" customHeight="1" thickTop="1">
      <c r="A236" s="349" t="s">
        <v>68</v>
      </c>
      <c r="B236" s="349"/>
      <c r="C236" s="349"/>
      <c r="D236" s="349"/>
      <c r="E236" s="349"/>
      <c r="F236" s="338"/>
      <c r="G236" s="78">
        <f>IF(FBB!E107=0,0,FBB!M107/FBB!E107)</f>
        <v>0</v>
      </c>
      <c r="H236" s="102"/>
      <c r="I236" s="29"/>
      <c r="J236" s="29"/>
      <c r="K236" s="29"/>
      <c r="M236" s="29"/>
      <c r="O236" s="29"/>
      <c r="P236" s="69"/>
      <c r="Q236" s="69"/>
    </row>
    <row r="237" spans="1:17" ht="12.75" customHeight="1">
      <c r="A237" s="228" t="s">
        <v>89</v>
      </c>
      <c r="B237" s="228"/>
      <c r="C237" s="228"/>
      <c r="D237" s="228"/>
      <c r="E237" s="228"/>
      <c r="F237" s="229"/>
      <c r="G237" s="78">
        <f>IF(FBB!L107=0,0,FBB!N107/FBB!L107)</f>
        <v>0</v>
      </c>
      <c r="H237" s="102"/>
      <c r="I237" s="29"/>
      <c r="J237" s="29"/>
      <c r="K237" s="29"/>
    </row>
    <row r="238" spans="1:17" ht="12.75" customHeight="1">
      <c r="A238" s="228" t="s">
        <v>220</v>
      </c>
      <c r="B238" s="228"/>
      <c r="C238" s="228"/>
      <c r="D238" s="228"/>
      <c r="E238" s="228"/>
      <c r="F238" s="229"/>
      <c r="G238" s="78">
        <f>IF(FBB!L107=0,0,FBB!O107/FBB!L107)</f>
        <v>0</v>
      </c>
      <c r="H238" s="29"/>
      <c r="I238" s="29"/>
      <c r="J238" s="29"/>
      <c r="K238" s="29"/>
      <c r="M238" s="29"/>
      <c r="O238" s="29"/>
      <c r="P238" s="69"/>
      <c r="Q238" s="69"/>
    </row>
    <row r="239" spans="1:17">
      <c r="A239" s="228" t="s">
        <v>83</v>
      </c>
      <c r="B239" s="228"/>
      <c r="C239" s="228"/>
      <c r="D239" s="228"/>
      <c r="E239" s="228"/>
      <c r="F239" s="229"/>
      <c r="G239" s="78">
        <f>IF(FBB!$E107=0,0,FBB!I107/FBB!$E107)</f>
        <v>0</v>
      </c>
      <c r="H239" s="29"/>
      <c r="I239" s="29"/>
      <c r="J239" s="29"/>
      <c r="K239" s="29"/>
    </row>
    <row r="240" spans="1:17">
      <c r="A240" s="228" t="s">
        <v>82</v>
      </c>
      <c r="B240" s="228"/>
      <c r="C240" s="228"/>
      <c r="D240" s="228"/>
      <c r="E240" s="228"/>
      <c r="F240" s="229"/>
      <c r="G240" s="78">
        <f>IF(FBB!$E107=0,0,FBB!J107/FBB!$E107)</f>
        <v>0</v>
      </c>
      <c r="H240" s="29"/>
      <c r="I240" s="29"/>
      <c r="J240" s="29"/>
      <c r="K240" s="29"/>
      <c r="M240" s="29"/>
      <c r="O240" s="29"/>
      <c r="P240" s="69"/>
      <c r="Q240" s="69"/>
    </row>
    <row r="241" spans="1:18" ht="12.75" customHeight="1">
      <c r="A241" s="228" t="s">
        <v>221</v>
      </c>
      <c r="B241" s="228"/>
      <c r="C241" s="228"/>
      <c r="D241" s="228"/>
      <c r="E241" s="228"/>
      <c r="F241" s="229"/>
      <c r="G241" s="78">
        <f>IF(FBB!$E107=0,0,FBB!K107/FBB!$E107)</f>
        <v>0</v>
      </c>
      <c r="H241" s="29"/>
      <c r="I241" s="29"/>
      <c r="J241" s="29"/>
      <c r="K241" s="29"/>
    </row>
    <row r="242" spans="1:18" ht="12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8">
      <c r="A243" s="79"/>
      <c r="B243" s="33"/>
      <c r="C243" s="33"/>
      <c r="D243" s="10"/>
      <c r="E243" s="80"/>
      <c r="F243" s="10"/>
      <c r="G243" s="10"/>
      <c r="H243" s="10"/>
      <c r="I243" s="10"/>
      <c r="L243" s="29"/>
      <c r="M243" s="29"/>
      <c r="O243" s="29"/>
      <c r="P243" s="69"/>
      <c r="Q243" s="69"/>
    </row>
    <row r="244" spans="1:18">
      <c r="A244" s="290" t="s">
        <v>119</v>
      </c>
      <c r="B244" s="291"/>
      <c r="C244" s="291"/>
      <c r="D244" s="291"/>
      <c r="E244" s="291"/>
      <c r="F244" s="291"/>
      <c r="G244" s="291"/>
      <c r="H244" s="291"/>
      <c r="I244" s="291"/>
      <c r="J244" s="291"/>
      <c r="K244" s="292"/>
      <c r="O244" s="29"/>
      <c r="P244" s="69"/>
      <c r="Q244" s="81"/>
    </row>
    <row r="245" spans="1:18">
      <c r="A245" s="29"/>
      <c r="B245" s="29"/>
      <c r="C245" s="29"/>
      <c r="D245" s="29"/>
      <c r="E245" s="29"/>
      <c r="F245" s="29"/>
      <c r="G245" s="29"/>
      <c r="H245" s="29"/>
      <c r="I245" s="29"/>
      <c r="K245" s="29"/>
      <c r="L245" s="29"/>
      <c r="M245" s="29"/>
      <c r="N245" s="29"/>
      <c r="O245" s="29"/>
      <c r="P245" s="69"/>
      <c r="Q245" s="65"/>
      <c r="R245" s="65"/>
    </row>
    <row r="246" spans="1:18">
      <c r="A246" s="14" t="s">
        <v>121</v>
      </c>
      <c r="B246" s="9"/>
      <c r="C246" s="9"/>
      <c r="D246" s="9"/>
      <c r="E246" s="9"/>
      <c r="F246" s="9"/>
    </row>
    <row r="247" spans="1:18">
      <c r="A247" s="179" t="s">
        <v>16</v>
      </c>
      <c r="B247" s="315" t="s">
        <v>45</v>
      </c>
      <c r="C247" s="315"/>
      <c r="D247" s="315"/>
      <c r="E247" s="315"/>
      <c r="F247" s="315"/>
      <c r="G247" s="315"/>
      <c r="H247" s="316"/>
      <c r="I247" s="340" t="s">
        <v>5</v>
      </c>
      <c r="J247" s="341"/>
      <c r="L247" s="9"/>
      <c r="M247" s="9"/>
    </row>
    <row r="248" spans="1:18">
      <c r="A248" s="176"/>
      <c r="B248" s="49" t="s">
        <v>34</v>
      </c>
      <c r="C248" s="50" t="s">
        <v>35</v>
      </c>
      <c r="D248" s="49" t="s">
        <v>56</v>
      </c>
      <c r="E248" s="49" t="s">
        <v>57</v>
      </c>
      <c r="F248" s="49" t="s">
        <v>36</v>
      </c>
      <c r="G248" s="49" t="s">
        <v>44</v>
      </c>
      <c r="H248" s="49" t="s">
        <v>21</v>
      </c>
      <c r="I248" s="51" t="s">
        <v>4</v>
      </c>
      <c r="J248" s="51" t="s">
        <v>51</v>
      </c>
    </row>
    <row r="249" spans="1:18" s="34" customFormat="1">
      <c r="A249" s="174" t="s">
        <v>8</v>
      </c>
      <c r="B249" s="3"/>
      <c r="C249" s="3"/>
      <c r="D249" s="3"/>
      <c r="E249" s="3"/>
      <c r="F249" s="3"/>
      <c r="G249" s="3"/>
      <c r="H249" s="3"/>
      <c r="I249" s="52">
        <f>SUM(B249:H249)</f>
        <v>0</v>
      </c>
      <c r="J249" s="53">
        <f>IF(I$252=0,0,I249/I$252)</f>
        <v>0</v>
      </c>
      <c r="K249" s="7"/>
    </row>
    <row r="250" spans="1:18" s="34" customFormat="1">
      <c r="A250" s="174" t="s">
        <v>7</v>
      </c>
      <c r="B250" s="3"/>
      <c r="C250" s="3"/>
      <c r="D250" s="3"/>
      <c r="E250" s="3"/>
      <c r="F250" s="3"/>
      <c r="G250" s="3"/>
      <c r="H250" s="3"/>
      <c r="I250" s="52">
        <f>SUM(B250:H250)</f>
        <v>0</v>
      </c>
      <c r="J250" s="53">
        <f t="shared" ref="J250:J251" si="24">IF(I$252=0,0,I250/I$252)</f>
        <v>0</v>
      </c>
      <c r="K250" s="7"/>
    </row>
    <row r="251" spans="1:18">
      <c r="A251" s="174" t="s">
        <v>96</v>
      </c>
      <c r="B251" s="3"/>
      <c r="C251" s="3"/>
      <c r="D251" s="3"/>
      <c r="E251" s="3"/>
      <c r="F251" s="3"/>
      <c r="G251" s="3"/>
      <c r="H251" s="3"/>
      <c r="I251" s="52">
        <f>SUM(B251:H251)</f>
        <v>0</v>
      </c>
      <c r="J251" s="53">
        <f t="shared" si="24"/>
        <v>0</v>
      </c>
    </row>
    <row r="252" spans="1:18">
      <c r="A252" s="175" t="s">
        <v>15</v>
      </c>
      <c r="B252" s="177">
        <f>SUM(B249:B251)</f>
        <v>0</v>
      </c>
      <c r="C252" s="177">
        <f t="shared" ref="C252:H252" si="25">SUM(C249:C251)</f>
        <v>0</v>
      </c>
      <c r="D252" s="177">
        <f t="shared" si="25"/>
        <v>0</v>
      </c>
      <c r="E252" s="177">
        <f t="shared" si="25"/>
        <v>0</v>
      </c>
      <c r="F252" s="177">
        <f t="shared" si="25"/>
        <v>0</v>
      </c>
      <c r="G252" s="177">
        <f t="shared" si="25"/>
        <v>0</v>
      </c>
      <c r="H252" s="177">
        <f t="shared" si="25"/>
        <v>0</v>
      </c>
      <c r="I252" s="42">
        <f>SUM(I249:I251)</f>
        <v>0</v>
      </c>
      <c r="J252" s="53">
        <f>IF(I$252=0,0,I252/I$252)</f>
        <v>0</v>
      </c>
    </row>
    <row r="253" spans="1:18">
      <c r="A253" s="175" t="s">
        <v>17</v>
      </c>
      <c r="B253" s="178">
        <f t="shared" ref="B253:I253" si="26">IF($I252=0,0,B252/$I252)</f>
        <v>0</v>
      </c>
      <c r="C253" s="53">
        <f t="shared" si="26"/>
        <v>0</v>
      </c>
      <c r="D253" s="53">
        <f t="shared" si="26"/>
        <v>0</v>
      </c>
      <c r="E253" s="53">
        <f t="shared" si="26"/>
        <v>0</v>
      </c>
      <c r="F253" s="53">
        <f t="shared" si="26"/>
        <v>0</v>
      </c>
      <c r="G253" s="53">
        <f t="shared" si="26"/>
        <v>0</v>
      </c>
      <c r="H253" s="53">
        <f t="shared" si="26"/>
        <v>0</v>
      </c>
      <c r="I253" s="53">
        <f t="shared" si="26"/>
        <v>0</v>
      </c>
      <c r="J253" s="53"/>
    </row>
    <row r="254" spans="1:18">
      <c r="A254" s="175" t="s">
        <v>58</v>
      </c>
      <c r="B254" s="178">
        <f>IF($I252-$H252=0,0,B252/($I252-$H252))</f>
        <v>0</v>
      </c>
      <c r="C254" s="178">
        <f t="shared" ref="C254:G254" si="27">IF($I252-$H252=0,0,C252/($I252-$H252))</f>
        <v>0</v>
      </c>
      <c r="D254" s="178">
        <f t="shared" si="27"/>
        <v>0</v>
      </c>
      <c r="E254" s="178">
        <f t="shared" si="27"/>
        <v>0</v>
      </c>
      <c r="F254" s="178">
        <f t="shared" si="27"/>
        <v>0</v>
      </c>
      <c r="G254" s="178">
        <f t="shared" si="27"/>
        <v>0</v>
      </c>
      <c r="H254" s="53"/>
      <c r="I254" s="53"/>
      <c r="J254" s="53"/>
    </row>
    <row r="255" spans="1:18">
      <c r="A255" s="93" t="s">
        <v>90</v>
      </c>
    </row>
    <row r="256" spans="1:18">
      <c r="A256" s="54"/>
    </row>
    <row r="257" spans="1:13">
      <c r="A257" s="82" t="s">
        <v>122</v>
      </c>
      <c r="B257" s="20"/>
      <c r="L257" s="29"/>
      <c r="M257" s="29"/>
    </row>
    <row r="258" spans="1:13">
      <c r="A258" s="83" t="s">
        <v>60</v>
      </c>
      <c r="B258" s="204"/>
      <c r="L258" s="29"/>
      <c r="M258" s="29"/>
    </row>
    <row r="259" spans="1:13">
      <c r="A259" s="82"/>
      <c r="B259" s="34"/>
      <c r="E259" s="29"/>
      <c r="F259" s="20"/>
      <c r="I259" s="29"/>
      <c r="L259" s="29"/>
      <c r="M259" s="29"/>
    </row>
    <row r="260" spans="1:13" ht="13.5" thickBot="1">
      <c r="A260" s="91" t="s">
        <v>87</v>
      </c>
      <c r="B260" s="173" t="s">
        <v>194</v>
      </c>
      <c r="C260" s="90"/>
      <c r="D260" s="85"/>
      <c r="E260" s="85"/>
      <c r="F260" s="85"/>
      <c r="G260" s="76"/>
      <c r="H260" s="20"/>
    </row>
    <row r="261" spans="1:13" ht="13.5" thickTop="1">
      <c r="A261" s="323"/>
      <c r="B261" s="324"/>
      <c r="C261" s="324"/>
      <c r="D261" s="324"/>
      <c r="E261" s="324"/>
      <c r="F261" s="324"/>
      <c r="G261" s="324"/>
      <c r="H261" s="324"/>
      <c r="I261" s="324"/>
      <c r="J261" s="324"/>
      <c r="K261" s="325"/>
    </row>
    <row r="262" spans="1:13">
      <c r="A262" s="326"/>
      <c r="B262" s="327"/>
      <c r="C262" s="327"/>
      <c r="D262" s="327"/>
      <c r="E262" s="327"/>
      <c r="F262" s="327"/>
      <c r="G262" s="327"/>
      <c r="H262" s="327"/>
      <c r="I262" s="327"/>
      <c r="J262" s="327"/>
      <c r="K262" s="328"/>
    </row>
    <row r="263" spans="1:13">
      <c r="A263" s="326"/>
      <c r="B263" s="327"/>
      <c r="C263" s="327"/>
      <c r="D263" s="327"/>
      <c r="E263" s="327"/>
      <c r="F263" s="327"/>
      <c r="G263" s="327"/>
      <c r="H263" s="327"/>
      <c r="I263" s="327"/>
      <c r="J263" s="327"/>
      <c r="K263" s="328"/>
    </row>
    <row r="264" spans="1:13">
      <c r="A264" s="326"/>
      <c r="B264" s="327"/>
      <c r="C264" s="327"/>
      <c r="D264" s="327"/>
      <c r="E264" s="327"/>
      <c r="F264" s="327"/>
      <c r="G264" s="327"/>
      <c r="H264" s="327"/>
      <c r="I264" s="327"/>
      <c r="J264" s="327"/>
      <c r="K264" s="328"/>
    </row>
    <row r="265" spans="1:13">
      <c r="A265" s="326"/>
      <c r="B265" s="327"/>
      <c r="C265" s="327"/>
      <c r="D265" s="327"/>
      <c r="E265" s="327"/>
      <c r="F265" s="327"/>
      <c r="G265" s="327"/>
      <c r="H265" s="327"/>
      <c r="I265" s="327"/>
      <c r="J265" s="327"/>
      <c r="K265" s="328"/>
    </row>
    <row r="266" spans="1:13">
      <c r="A266" s="326"/>
      <c r="B266" s="327"/>
      <c r="C266" s="327"/>
      <c r="D266" s="327"/>
      <c r="E266" s="327"/>
      <c r="F266" s="327"/>
      <c r="G266" s="327"/>
      <c r="H266" s="327"/>
      <c r="I266" s="327"/>
      <c r="J266" s="327"/>
      <c r="K266" s="328"/>
    </row>
    <row r="267" spans="1:13">
      <c r="A267" s="326"/>
      <c r="B267" s="327"/>
      <c r="C267" s="327"/>
      <c r="D267" s="327"/>
      <c r="E267" s="327"/>
      <c r="F267" s="327"/>
      <c r="G267" s="327"/>
      <c r="H267" s="327"/>
      <c r="I267" s="327"/>
      <c r="J267" s="327"/>
      <c r="K267" s="328"/>
    </row>
    <row r="268" spans="1:13">
      <c r="A268" s="326"/>
      <c r="B268" s="327"/>
      <c r="C268" s="327"/>
      <c r="D268" s="327"/>
      <c r="E268" s="327"/>
      <c r="F268" s="327"/>
      <c r="G268" s="327"/>
      <c r="H268" s="327"/>
      <c r="I268" s="327"/>
      <c r="J268" s="327"/>
      <c r="K268" s="328"/>
    </row>
    <row r="269" spans="1:13">
      <c r="A269" s="326"/>
      <c r="B269" s="327"/>
      <c r="C269" s="327"/>
      <c r="D269" s="327"/>
      <c r="E269" s="327"/>
      <c r="F269" s="327"/>
      <c r="G269" s="327"/>
      <c r="H269" s="327"/>
      <c r="I269" s="327"/>
      <c r="J269" s="327"/>
      <c r="K269" s="328"/>
    </row>
    <row r="270" spans="1:13">
      <c r="A270" s="326"/>
      <c r="B270" s="327"/>
      <c r="C270" s="327"/>
      <c r="D270" s="327"/>
      <c r="E270" s="327"/>
      <c r="F270" s="327"/>
      <c r="G270" s="327"/>
      <c r="H270" s="327"/>
      <c r="I270" s="327"/>
      <c r="J270" s="327"/>
      <c r="K270" s="328"/>
    </row>
    <row r="271" spans="1:13">
      <c r="A271" s="326"/>
      <c r="B271" s="327"/>
      <c r="C271" s="327"/>
      <c r="D271" s="327"/>
      <c r="E271" s="327"/>
      <c r="F271" s="327"/>
      <c r="G271" s="327"/>
      <c r="H271" s="327"/>
      <c r="I271" s="327"/>
      <c r="J271" s="327"/>
      <c r="K271" s="328"/>
    </row>
    <row r="272" spans="1:13">
      <c r="A272" s="326"/>
      <c r="B272" s="327"/>
      <c r="C272" s="327"/>
      <c r="D272" s="327"/>
      <c r="E272" s="327"/>
      <c r="F272" s="327"/>
      <c r="G272" s="327"/>
      <c r="H272" s="327"/>
      <c r="I272" s="327"/>
      <c r="J272" s="327"/>
      <c r="K272" s="328"/>
    </row>
    <row r="273" spans="1:11">
      <c r="A273" s="326"/>
      <c r="B273" s="327"/>
      <c r="C273" s="327"/>
      <c r="D273" s="327"/>
      <c r="E273" s="327"/>
      <c r="F273" s="327"/>
      <c r="G273" s="327"/>
      <c r="H273" s="327"/>
      <c r="I273" s="327"/>
      <c r="J273" s="327"/>
      <c r="K273" s="328"/>
    </row>
    <row r="274" spans="1:11">
      <c r="A274" s="326"/>
      <c r="B274" s="327"/>
      <c r="C274" s="327"/>
      <c r="D274" s="327"/>
      <c r="E274" s="327"/>
      <c r="F274" s="327"/>
      <c r="G274" s="327"/>
      <c r="H274" s="327"/>
      <c r="I274" s="327"/>
      <c r="J274" s="327"/>
      <c r="K274" s="328"/>
    </row>
    <row r="275" spans="1:11">
      <c r="A275" s="326"/>
      <c r="B275" s="327"/>
      <c r="C275" s="327"/>
      <c r="D275" s="327"/>
      <c r="E275" s="327"/>
      <c r="F275" s="327"/>
      <c r="G275" s="327"/>
      <c r="H275" s="327"/>
      <c r="I275" s="327"/>
      <c r="J275" s="327"/>
      <c r="K275" s="328"/>
    </row>
    <row r="276" spans="1:11">
      <c r="A276" s="326"/>
      <c r="B276" s="327"/>
      <c r="C276" s="327"/>
      <c r="D276" s="327"/>
      <c r="E276" s="327"/>
      <c r="F276" s="327"/>
      <c r="G276" s="327"/>
      <c r="H276" s="327"/>
      <c r="I276" s="327"/>
      <c r="J276" s="327"/>
      <c r="K276" s="328"/>
    </row>
    <row r="277" spans="1:11">
      <c r="A277" s="326"/>
      <c r="B277" s="327"/>
      <c r="C277" s="327"/>
      <c r="D277" s="327"/>
      <c r="E277" s="327"/>
      <c r="F277" s="327"/>
      <c r="G277" s="327"/>
      <c r="H277" s="327"/>
      <c r="I277" s="327"/>
      <c r="J277" s="327"/>
      <c r="K277" s="328"/>
    </row>
    <row r="278" spans="1:11">
      <c r="A278" s="326"/>
      <c r="B278" s="327"/>
      <c r="C278" s="327"/>
      <c r="D278" s="327"/>
      <c r="E278" s="327"/>
      <c r="F278" s="327"/>
      <c r="G278" s="327"/>
      <c r="H278" s="327"/>
      <c r="I278" s="327"/>
      <c r="J278" s="327"/>
      <c r="K278" s="328"/>
    </row>
    <row r="279" spans="1:11">
      <c r="A279" s="326"/>
      <c r="B279" s="327"/>
      <c r="C279" s="327"/>
      <c r="D279" s="327"/>
      <c r="E279" s="327"/>
      <c r="F279" s="327"/>
      <c r="G279" s="327"/>
      <c r="H279" s="327"/>
      <c r="I279" s="327"/>
      <c r="J279" s="327"/>
      <c r="K279" s="328"/>
    </row>
    <row r="280" spans="1:11">
      <c r="A280" s="326"/>
      <c r="B280" s="327"/>
      <c r="C280" s="327"/>
      <c r="D280" s="327"/>
      <c r="E280" s="327"/>
      <c r="F280" s="327"/>
      <c r="G280" s="327"/>
      <c r="H280" s="327"/>
      <c r="I280" s="327"/>
      <c r="J280" s="327"/>
      <c r="K280" s="328"/>
    </row>
    <row r="281" spans="1:11">
      <c r="A281" s="326"/>
      <c r="B281" s="327"/>
      <c r="C281" s="327"/>
      <c r="D281" s="327"/>
      <c r="E281" s="327"/>
      <c r="F281" s="327"/>
      <c r="G281" s="327"/>
      <c r="H281" s="327"/>
      <c r="I281" s="327"/>
      <c r="J281" s="327"/>
      <c r="K281" s="328"/>
    </row>
    <row r="282" spans="1:11">
      <c r="A282" s="326"/>
      <c r="B282" s="327"/>
      <c r="C282" s="327"/>
      <c r="D282" s="327"/>
      <c r="E282" s="327"/>
      <c r="F282" s="327"/>
      <c r="G282" s="327"/>
      <c r="H282" s="327"/>
      <c r="I282" s="327"/>
      <c r="J282" s="327"/>
      <c r="K282" s="328"/>
    </row>
    <row r="283" spans="1:11">
      <c r="A283" s="326"/>
      <c r="B283" s="327"/>
      <c r="C283" s="327"/>
      <c r="D283" s="327"/>
      <c r="E283" s="327"/>
      <c r="F283" s="327"/>
      <c r="G283" s="327"/>
      <c r="H283" s="327"/>
      <c r="I283" s="327"/>
      <c r="J283" s="327"/>
      <c r="K283" s="328"/>
    </row>
    <row r="284" spans="1:11">
      <c r="A284" s="326"/>
      <c r="B284" s="327"/>
      <c r="C284" s="327"/>
      <c r="D284" s="327"/>
      <c r="E284" s="327"/>
      <c r="F284" s="327"/>
      <c r="G284" s="327"/>
      <c r="H284" s="327"/>
      <c r="I284" s="327"/>
      <c r="J284" s="327"/>
      <c r="K284" s="328"/>
    </row>
    <row r="285" spans="1:11">
      <c r="A285" s="326"/>
      <c r="B285" s="327"/>
      <c r="C285" s="327"/>
      <c r="D285" s="327"/>
      <c r="E285" s="327"/>
      <c r="F285" s="327"/>
      <c r="G285" s="327"/>
      <c r="H285" s="327"/>
      <c r="I285" s="327"/>
      <c r="J285" s="327"/>
      <c r="K285" s="328"/>
    </row>
    <row r="286" spans="1:11">
      <c r="A286" s="326"/>
      <c r="B286" s="327"/>
      <c r="C286" s="327"/>
      <c r="D286" s="327"/>
      <c r="E286" s="327"/>
      <c r="F286" s="327"/>
      <c r="G286" s="327"/>
      <c r="H286" s="327"/>
      <c r="I286" s="327"/>
      <c r="J286" s="327"/>
      <c r="K286" s="328"/>
    </row>
    <row r="287" spans="1:11">
      <c r="A287" s="326"/>
      <c r="B287" s="327"/>
      <c r="C287" s="327"/>
      <c r="D287" s="327"/>
      <c r="E287" s="327"/>
      <c r="F287" s="327"/>
      <c r="G287" s="327"/>
      <c r="H287" s="327"/>
      <c r="I287" s="327"/>
      <c r="J287" s="327"/>
      <c r="K287" s="328"/>
    </row>
    <row r="288" spans="1:11">
      <c r="A288" s="326"/>
      <c r="B288" s="327"/>
      <c r="C288" s="327"/>
      <c r="D288" s="327"/>
      <c r="E288" s="327"/>
      <c r="F288" s="327"/>
      <c r="G288" s="327"/>
      <c r="H288" s="327"/>
      <c r="I288" s="327"/>
      <c r="J288" s="327"/>
      <c r="K288" s="328"/>
    </row>
    <row r="289" spans="1:11">
      <c r="A289" s="326"/>
      <c r="B289" s="327"/>
      <c r="C289" s="327"/>
      <c r="D289" s="327"/>
      <c r="E289" s="327"/>
      <c r="F289" s="327"/>
      <c r="G289" s="327"/>
      <c r="H289" s="327"/>
      <c r="I289" s="327"/>
      <c r="J289" s="327"/>
      <c r="K289" s="328"/>
    </row>
    <row r="290" spans="1:11" ht="13.5" thickBot="1">
      <c r="A290" s="329"/>
      <c r="B290" s="330"/>
      <c r="C290" s="330"/>
      <c r="D290" s="330"/>
      <c r="E290" s="330"/>
      <c r="F290" s="330"/>
      <c r="G290" s="330"/>
      <c r="H290" s="330"/>
      <c r="I290" s="330"/>
      <c r="J290" s="330"/>
      <c r="K290" s="331"/>
    </row>
    <row r="291" spans="1:11" ht="13.5" thickTop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</row>
    <row r="292" spans="1:1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</row>
    <row r="293" spans="1:1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</row>
    <row r="294" spans="1:1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</row>
    <row r="295" spans="1:1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</row>
    <row r="296" spans="1:1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</row>
    <row r="297" spans="1:1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</row>
    <row r="298" spans="1:1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</row>
    <row r="299" spans="1:1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</row>
    <row r="300" spans="1:1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</row>
    <row r="301" spans="1:1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</row>
    <row r="302" spans="1:1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</row>
  </sheetData>
  <sheetProtection password="8FB9" sheet="1" objects="1" scenarios="1" formatColumns="0" formatRows="0"/>
  <customSheetViews>
    <customSheetView guid="{55449A09-5D5F-4629-90BC-E0952DF490DE}" showPageBreaks="1" printArea="1" view="pageBreakPreview">
      <selection sqref="A1:K1"/>
      <rowBreaks count="8" manualBreakCount="8">
        <brk id="48" max="10" man="1"/>
        <brk id="92" max="10" man="1"/>
        <brk id="138" max="10" man="1"/>
        <brk id="187" max="10" man="1"/>
        <brk id="228" max="10" man="1"/>
        <brk id="268" max="10" man="1"/>
        <brk id="316" max="16383" man="1"/>
        <brk id="360" max="16383" man="1"/>
      </rowBreaks>
      <pageMargins left="0.39370078740157483" right="0.19685039370078741" top="0.39370078740157483" bottom="7.874015748031496E-2" header="0.23622047244094491" footer="0.23622047244094491"/>
      <pageSetup paperSize="9" scale="90" orientation="landscape" r:id="rId1"/>
      <headerFooter alignWithMargins="0"/>
    </customSheetView>
  </customSheetViews>
  <mergeCells count="157">
    <mergeCell ref="B247:H247"/>
    <mergeCell ref="A237:F237"/>
    <mergeCell ref="A238:F238"/>
    <mergeCell ref="A239:F239"/>
    <mergeCell ref="A226:K226"/>
    <mergeCell ref="F218:H218"/>
    <mergeCell ref="C221:D221"/>
    <mergeCell ref="C218:D218"/>
    <mergeCell ref="C219:D219"/>
    <mergeCell ref="C220:D220"/>
    <mergeCell ref="C222:D222"/>
    <mergeCell ref="C223:D223"/>
    <mergeCell ref="A235:F235"/>
    <mergeCell ref="A236:F236"/>
    <mergeCell ref="A244:K244"/>
    <mergeCell ref="I247:J247"/>
    <mergeCell ref="A240:F240"/>
    <mergeCell ref="A241:F241"/>
    <mergeCell ref="A228:F228"/>
    <mergeCell ref="A229:F229"/>
    <mergeCell ref="A230:F230"/>
    <mergeCell ref="A231:F231"/>
    <mergeCell ref="A232:F232"/>
    <mergeCell ref="A233:F233"/>
    <mergeCell ref="A261:K290"/>
    <mergeCell ref="A174:E174"/>
    <mergeCell ref="A164:E164"/>
    <mergeCell ref="D189:I189"/>
    <mergeCell ref="C180:C181"/>
    <mergeCell ref="B10:K10"/>
    <mergeCell ref="B12:K12"/>
    <mergeCell ref="D18:F18"/>
    <mergeCell ref="A158:E158"/>
    <mergeCell ref="A161:E161"/>
    <mergeCell ref="A178:K178"/>
    <mergeCell ref="A180:A181"/>
    <mergeCell ref="B180:B181"/>
    <mergeCell ref="A102:A104"/>
    <mergeCell ref="B102:I102"/>
    <mergeCell ref="I74:J74"/>
    <mergeCell ref="A85:K85"/>
    <mergeCell ref="A44:B44"/>
    <mergeCell ref="A35:B35"/>
    <mergeCell ref="C35:D35"/>
    <mergeCell ref="A50:K50"/>
    <mergeCell ref="A151:E151"/>
    <mergeCell ref="A152:E152"/>
    <mergeCell ref="A153:E153"/>
    <mergeCell ref="A155:E155"/>
    <mergeCell ref="B74:H74"/>
    <mergeCell ref="A154:E154"/>
    <mergeCell ref="A157:E157"/>
    <mergeCell ref="A147:E147"/>
    <mergeCell ref="A149:E149"/>
    <mergeCell ref="A150:E150"/>
    <mergeCell ref="J102:K103"/>
    <mergeCell ref="B103:C103"/>
    <mergeCell ref="D103:E103"/>
    <mergeCell ref="F103:G103"/>
    <mergeCell ref="H103:I103"/>
    <mergeCell ref="A156:E156"/>
    <mergeCell ref="A148:E148"/>
    <mergeCell ref="A167:E167"/>
    <mergeCell ref="A168:E168"/>
    <mergeCell ref="A169:E169"/>
    <mergeCell ref="A170:E170"/>
    <mergeCell ref="A172:E172"/>
    <mergeCell ref="C217:D217"/>
    <mergeCell ref="A202:K202"/>
    <mergeCell ref="A194:A195"/>
    <mergeCell ref="B194:B195"/>
    <mergeCell ref="F214:I214"/>
    <mergeCell ref="A215:A216"/>
    <mergeCell ref="B215:B216"/>
    <mergeCell ref="C215:D216"/>
    <mergeCell ref="F215:H215"/>
    <mergeCell ref="F216:H216"/>
    <mergeCell ref="A212:K212"/>
    <mergeCell ref="A173:E173"/>
    <mergeCell ref="A204:A205"/>
    <mergeCell ref="B204:B205"/>
    <mergeCell ref="A187:K187"/>
    <mergeCell ref="A192:K192"/>
    <mergeCell ref="A171:E171"/>
    <mergeCell ref="F217:H217"/>
    <mergeCell ref="B15:K15"/>
    <mergeCell ref="E37:F37"/>
    <mergeCell ref="I18:K18"/>
    <mergeCell ref="A3:K3"/>
    <mergeCell ref="B6:K6"/>
    <mergeCell ref="C42:D42"/>
    <mergeCell ref="B9:K9"/>
    <mergeCell ref="B14:K14"/>
    <mergeCell ref="B18:C18"/>
    <mergeCell ref="C40:D40"/>
    <mergeCell ref="B24:H24"/>
    <mergeCell ref="G32:H32"/>
    <mergeCell ref="E42:F42"/>
    <mergeCell ref="G40:H40"/>
    <mergeCell ref="G42:H42"/>
    <mergeCell ref="B13:K13"/>
    <mergeCell ref="G18:H18"/>
    <mergeCell ref="A40:B40"/>
    <mergeCell ref="B11:K11"/>
    <mergeCell ref="E32:F32"/>
    <mergeCell ref="C41:D41"/>
    <mergeCell ref="A41:B41"/>
    <mergeCell ref="B26:H26"/>
    <mergeCell ref="C37:D37"/>
    <mergeCell ref="A166:E166"/>
    <mergeCell ref="A1:K1"/>
    <mergeCell ref="G41:H41"/>
    <mergeCell ref="C34:D34"/>
    <mergeCell ref="C32:D32"/>
    <mergeCell ref="C33:D33"/>
    <mergeCell ref="E40:F40"/>
    <mergeCell ref="E41:F41"/>
    <mergeCell ref="E34:F34"/>
    <mergeCell ref="B16:K16"/>
    <mergeCell ref="B17:K17"/>
    <mergeCell ref="B22:H22"/>
    <mergeCell ref="B23:H23"/>
    <mergeCell ref="B21:H21"/>
    <mergeCell ref="G33:H33"/>
    <mergeCell ref="G37:H37"/>
    <mergeCell ref="B7:K7"/>
    <mergeCell ref="J5:M5"/>
    <mergeCell ref="C39:D39"/>
    <mergeCell ref="B25:H25"/>
    <mergeCell ref="B8:K8"/>
    <mergeCell ref="G34:H34"/>
    <mergeCell ref="A37:B37"/>
    <mergeCell ref="A39:B39"/>
    <mergeCell ref="A165:E165"/>
    <mergeCell ref="A234:F234"/>
    <mergeCell ref="C29:D31"/>
    <mergeCell ref="E29:F31"/>
    <mergeCell ref="G29:H31"/>
    <mergeCell ref="A29:B31"/>
    <mergeCell ref="A47:B47"/>
    <mergeCell ref="A45:B45"/>
    <mergeCell ref="A33:B33"/>
    <mergeCell ref="C44:D44"/>
    <mergeCell ref="C45:D45"/>
    <mergeCell ref="C46:D46"/>
    <mergeCell ref="C47:D47"/>
    <mergeCell ref="A42:B42"/>
    <mergeCell ref="G39:H39"/>
    <mergeCell ref="A32:B32"/>
    <mergeCell ref="E33:F33"/>
    <mergeCell ref="E39:F39"/>
    <mergeCell ref="A34:B34"/>
    <mergeCell ref="A46:B46"/>
    <mergeCell ref="G35:H35"/>
    <mergeCell ref="E35:F35"/>
    <mergeCell ref="A162:E162"/>
    <mergeCell ref="A163:E163"/>
  </mergeCells>
  <phoneticPr fontId="0" type="noConversion"/>
  <conditionalFormatting sqref="A6">
    <cfRule type="expression" dxfId="19" priority="8">
      <formula>B6=""</formula>
    </cfRule>
  </conditionalFormatting>
  <conditionalFormatting sqref="A7:A17">
    <cfRule type="expression" dxfId="18" priority="7">
      <formula>B7=""</formula>
    </cfRule>
  </conditionalFormatting>
  <conditionalFormatting sqref="A21">
    <cfRule type="expression" dxfId="17" priority="3">
      <formula>$B21=""</formula>
    </cfRule>
  </conditionalFormatting>
  <conditionalFormatting sqref="A22:A25">
    <cfRule type="expression" dxfId="16" priority="2">
      <formula>$B22=""</formula>
    </cfRule>
  </conditionalFormatting>
  <conditionalFormatting sqref="A26">
    <cfRule type="expression" dxfId="15" priority="1">
      <formula>$B26=""</formula>
    </cfRule>
  </conditionalFormatting>
  <pageMargins left="0.39370078740157483" right="0.19685039370078741" top="0.39370078740157483" bottom="7.874015748031496E-2" header="0.23622047244094491" footer="0.23622047244094491"/>
  <pageSetup paperSize="9" scale="90" orientation="landscape" r:id="rId2"/>
  <headerFooter alignWithMargins="0"/>
  <rowBreaks count="6" manualBreakCount="6">
    <brk id="48" max="10" man="1"/>
    <brk id="83" max="10" man="1"/>
    <brk id="131" max="10" man="1"/>
    <brk id="159" max="10" man="1"/>
    <brk id="200" max="10" man="1"/>
    <brk id="2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I198"/>
  <sheetViews>
    <sheetView view="pageBreakPreview" zoomScaleNormal="100" zoomScaleSheetLayoutView="100" workbookViewId="0">
      <pane ySplit="3" topLeftCell="A4" activePane="bottomLeft" state="frozen"/>
      <selection pane="bottomLeft" sqref="A1:D1"/>
    </sheetView>
  </sheetViews>
  <sheetFormatPr baseColWidth="10" defaultRowHeight="16.5" customHeight="1"/>
  <cols>
    <col min="1" max="1" width="4" bestFit="1" customWidth="1"/>
    <col min="2" max="2" width="104.28515625" customWidth="1"/>
    <col min="3" max="3" width="20.42578125" customWidth="1"/>
    <col min="4" max="4" width="10.7109375" style="156" customWidth="1"/>
    <col min="5" max="7" width="2" bestFit="1" customWidth="1"/>
    <col min="8" max="9" width="3" bestFit="1" customWidth="1"/>
  </cols>
  <sheetData>
    <row r="1" spans="1:9" s="113" customFormat="1" ht="16.5" customHeight="1">
      <c r="A1" s="351" t="s">
        <v>126</v>
      </c>
      <c r="B1" s="241"/>
      <c r="C1" s="241"/>
      <c r="D1" s="241"/>
      <c r="H1" s="157"/>
      <c r="I1" s="157"/>
    </row>
    <row r="2" spans="1:9" s="113" customFormat="1" ht="12.75">
      <c r="A2" s="357" t="s">
        <v>173</v>
      </c>
      <c r="B2" s="355" t="s">
        <v>38</v>
      </c>
      <c r="C2" s="190" t="s">
        <v>179</v>
      </c>
      <c r="D2" s="353" t="s">
        <v>127</v>
      </c>
      <c r="H2" s="157"/>
      <c r="I2" s="157"/>
    </row>
    <row r="3" spans="1:9" s="113" customFormat="1" ht="22.5">
      <c r="A3" s="358"/>
      <c r="B3" s="356"/>
      <c r="C3" s="192" t="s">
        <v>249</v>
      </c>
      <c r="D3" s="354"/>
      <c r="H3" s="157"/>
      <c r="I3" s="157"/>
    </row>
    <row r="4" spans="1:9" s="113" customFormat="1" ht="14.25" customHeight="1">
      <c r="A4" s="221">
        <v>1</v>
      </c>
      <c r="B4" s="149"/>
      <c r="C4" s="162" t="s">
        <v>54</v>
      </c>
      <c r="D4" s="150"/>
      <c r="E4" s="157">
        <f>IF(C4=1,1,0)</f>
        <v>0</v>
      </c>
      <c r="F4" s="157">
        <f>IF(C4=2,1,0)</f>
        <v>0</v>
      </c>
      <c r="G4" s="157">
        <f>IF(ISBLANK(B4),0,1)</f>
        <v>0</v>
      </c>
      <c r="H4" s="157">
        <f>IF(AND(C4=1,D4&gt;0),D4,0)</f>
        <v>0</v>
      </c>
      <c r="I4" s="157">
        <f>IF(AND(C4=2,D4&gt;0),D4,0)</f>
        <v>0</v>
      </c>
    </row>
    <row r="5" spans="1:9" s="113" customFormat="1" ht="14.25" customHeight="1">
      <c r="A5" s="221">
        <v>2</v>
      </c>
      <c r="B5" s="149"/>
      <c r="C5" s="149" t="s">
        <v>54</v>
      </c>
      <c r="D5" s="150"/>
      <c r="E5" s="157">
        <f t="shared" ref="E5:E68" si="0">IF(C5=1,1,0)</f>
        <v>0</v>
      </c>
      <c r="F5" s="157">
        <f t="shared" ref="F5:F68" si="1">IF(C5=2,1,0)</f>
        <v>0</v>
      </c>
      <c r="G5" s="157">
        <f t="shared" ref="G5:G68" si="2">IF(ISBLANK(B5),0,1)</f>
        <v>0</v>
      </c>
      <c r="H5" s="157">
        <f t="shared" ref="H5:H68" si="3">IF(AND(C5=1,D5&gt;0),D5,0)</f>
        <v>0</v>
      </c>
      <c r="I5" s="157">
        <f t="shared" ref="I5:I68" si="4">IF(AND(C5=2,D5&gt;0),D5,0)</f>
        <v>0</v>
      </c>
    </row>
    <row r="6" spans="1:9" s="113" customFormat="1" ht="14.25" customHeight="1">
      <c r="A6" s="221">
        <v>3</v>
      </c>
      <c r="B6" s="151"/>
      <c r="C6" s="149" t="s">
        <v>54</v>
      </c>
      <c r="D6" s="150"/>
      <c r="E6" s="157">
        <f t="shared" si="0"/>
        <v>0</v>
      </c>
      <c r="F6" s="157">
        <f t="shared" si="1"/>
        <v>0</v>
      </c>
      <c r="G6" s="157">
        <f t="shared" si="2"/>
        <v>0</v>
      </c>
      <c r="H6" s="157">
        <f t="shared" si="3"/>
        <v>0</v>
      </c>
      <c r="I6" s="157">
        <f t="shared" si="4"/>
        <v>0</v>
      </c>
    </row>
    <row r="7" spans="1:9" s="113" customFormat="1" ht="14.25" customHeight="1">
      <c r="A7" s="221">
        <v>4</v>
      </c>
      <c r="B7" s="151"/>
      <c r="C7" s="149" t="s">
        <v>54</v>
      </c>
      <c r="D7" s="150"/>
      <c r="E7" s="157">
        <f t="shared" si="0"/>
        <v>0</v>
      </c>
      <c r="F7" s="157">
        <f t="shared" si="1"/>
        <v>0</v>
      </c>
      <c r="G7" s="157">
        <f t="shared" si="2"/>
        <v>0</v>
      </c>
      <c r="H7" s="157">
        <f t="shared" si="3"/>
        <v>0</v>
      </c>
      <c r="I7" s="157">
        <f t="shared" si="4"/>
        <v>0</v>
      </c>
    </row>
    <row r="8" spans="1:9" s="113" customFormat="1" ht="14.25" customHeight="1">
      <c r="A8" s="221">
        <v>5</v>
      </c>
      <c r="B8" s="151"/>
      <c r="C8" s="149" t="s">
        <v>54</v>
      </c>
      <c r="D8" s="150"/>
      <c r="E8" s="157">
        <f t="shared" si="0"/>
        <v>0</v>
      </c>
      <c r="F8" s="157">
        <f t="shared" si="1"/>
        <v>0</v>
      </c>
      <c r="G8" s="157">
        <f t="shared" si="2"/>
        <v>0</v>
      </c>
      <c r="H8" s="157">
        <f t="shared" si="3"/>
        <v>0</v>
      </c>
      <c r="I8" s="157">
        <f t="shared" si="4"/>
        <v>0</v>
      </c>
    </row>
    <row r="9" spans="1:9" s="113" customFormat="1" ht="14.25" customHeight="1">
      <c r="A9" s="221">
        <v>6</v>
      </c>
      <c r="B9" s="151"/>
      <c r="C9" s="149" t="s">
        <v>54</v>
      </c>
      <c r="D9" s="150"/>
      <c r="E9" s="157">
        <f t="shared" si="0"/>
        <v>0</v>
      </c>
      <c r="F9" s="157">
        <f t="shared" si="1"/>
        <v>0</v>
      </c>
      <c r="G9" s="157">
        <f t="shared" si="2"/>
        <v>0</v>
      </c>
      <c r="H9" s="157">
        <f t="shared" si="3"/>
        <v>0</v>
      </c>
      <c r="I9" s="157">
        <f t="shared" si="4"/>
        <v>0</v>
      </c>
    </row>
    <row r="10" spans="1:9" s="113" customFormat="1" ht="14.25" customHeight="1">
      <c r="A10" s="221">
        <v>7</v>
      </c>
      <c r="B10" s="149"/>
      <c r="C10" s="149" t="s">
        <v>54</v>
      </c>
      <c r="D10" s="150"/>
      <c r="E10" s="157">
        <f t="shared" si="0"/>
        <v>0</v>
      </c>
      <c r="F10" s="157">
        <f t="shared" si="1"/>
        <v>0</v>
      </c>
      <c r="G10" s="157">
        <f t="shared" si="2"/>
        <v>0</v>
      </c>
      <c r="H10" s="157">
        <f t="shared" si="3"/>
        <v>0</v>
      </c>
      <c r="I10" s="157">
        <f t="shared" si="4"/>
        <v>0</v>
      </c>
    </row>
    <row r="11" spans="1:9" s="113" customFormat="1" ht="14.25" customHeight="1">
      <c r="A11" s="221">
        <v>8</v>
      </c>
      <c r="B11" s="149"/>
      <c r="C11" s="149" t="s">
        <v>54</v>
      </c>
      <c r="D11" s="150"/>
      <c r="E11" s="157">
        <f t="shared" si="0"/>
        <v>0</v>
      </c>
      <c r="F11" s="157">
        <f t="shared" si="1"/>
        <v>0</v>
      </c>
      <c r="G11" s="157">
        <f t="shared" si="2"/>
        <v>0</v>
      </c>
      <c r="H11" s="157">
        <f t="shared" si="3"/>
        <v>0</v>
      </c>
      <c r="I11" s="157">
        <f t="shared" si="4"/>
        <v>0</v>
      </c>
    </row>
    <row r="12" spans="1:9" s="113" customFormat="1" ht="14.25" customHeight="1">
      <c r="A12" s="221">
        <v>9</v>
      </c>
      <c r="B12" s="149"/>
      <c r="C12" s="149" t="s">
        <v>54</v>
      </c>
      <c r="D12" s="150"/>
      <c r="E12" s="157">
        <f t="shared" si="0"/>
        <v>0</v>
      </c>
      <c r="F12" s="157">
        <f t="shared" si="1"/>
        <v>0</v>
      </c>
      <c r="G12" s="157">
        <f t="shared" si="2"/>
        <v>0</v>
      </c>
      <c r="H12" s="157">
        <f t="shared" si="3"/>
        <v>0</v>
      </c>
      <c r="I12" s="157">
        <f t="shared" si="4"/>
        <v>0</v>
      </c>
    </row>
    <row r="13" spans="1:9" ht="14.25" customHeight="1">
      <c r="A13" s="221">
        <v>10</v>
      </c>
      <c r="B13" s="149"/>
      <c r="C13" s="149" t="s">
        <v>54</v>
      </c>
      <c r="D13" s="150"/>
      <c r="E13" s="157">
        <f t="shared" si="0"/>
        <v>0</v>
      </c>
      <c r="F13" s="157">
        <f t="shared" si="1"/>
        <v>0</v>
      </c>
      <c r="G13" s="157">
        <f t="shared" si="2"/>
        <v>0</v>
      </c>
      <c r="H13" s="157">
        <f t="shared" si="3"/>
        <v>0</v>
      </c>
      <c r="I13" s="157">
        <f t="shared" si="4"/>
        <v>0</v>
      </c>
    </row>
    <row r="14" spans="1:9" ht="14.25" customHeight="1">
      <c r="A14" s="221">
        <v>11</v>
      </c>
      <c r="B14" s="149"/>
      <c r="C14" s="149" t="s">
        <v>54</v>
      </c>
      <c r="D14" s="150"/>
      <c r="E14" s="157">
        <f t="shared" si="0"/>
        <v>0</v>
      </c>
      <c r="F14" s="157">
        <f t="shared" si="1"/>
        <v>0</v>
      </c>
      <c r="G14" s="157">
        <f t="shared" si="2"/>
        <v>0</v>
      </c>
      <c r="H14" s="157">
        <f t="shared" si="3"/>
        <v>0</v>
      </c>
      <c r="I14" s="157">
        <f t="shared" si="4"/>
        <v>0</v>
      </c>
    </row>
    <row r="15" spans="1:9" ht="14.25" customHeight="1">
      <c r="A15" s="221">
        <v>12</v>
      </c>
      <c r="B15" s="149"/>
      <c r="C15" s="149" t="s">
        <v>54</v>
      </c>
      <c r="D15" s="150"/>
      <c r="E15" s="157">
        <f t="shared" si="0"/>
        <v>0</v>
      </c>
      <c r="F15" s="157">
        <f t="shared" si="1"/>
        <v>0</v>
      </c>
      <c r="G15" s="157">
        <f t="shared" si="2"/>
        <v>0</v>
      </c>
      <c r="H15" s="157">
        <f t="shared" si="3"/>
        <v>0</v>
      </c>
      <c r="I15" s="157">
        <f t="shared" si="4"/>
        <v>0</v>
      </c>
    </row>
    <row r="16" spans="1:9" ht="14.25" customHeight="1">
      <c r="A16" s="221">
        <v>13</v>
      </c>
      <c r="B16" s="149"/>
      <c r="C16" s="149" t="s">
        <v>54</v>
      </c>
      <c r="D16" s="150"/>
      <c r="E16" s="157">
        <f t="shared" si="0"/>
        <v>0</v>
      </c>
      <c r="F16" s="157">
        <f t="shared" si="1"/>
        <v>0</v>
      </c>
      <c r="G16" s="157">
        <f t="shared" si="2"/>
        <v>0</v>
      </c>
      <c r="H16" s="157">
        <f t="shared" si="3"/>
        <v>0</v>
      </c>
      <c r="I16" s="157">
        <f t="shared" si="4"/>
        <v>0</v>
      </c>
    </row>
    <row r="17" spans="1:9" ht="14.25" customHeight="1">
      <c r="A17" s="221">
        <v>14</v>
      </c>
      <c r="B17" s="149"/>
      <c r="C17" s="149" t="s">
        <v>54</v>
      </c>
      <c r="D17" s="150"/>
      <c r="E17" s="157">
        <f t="shared" si="0"/>
        <v>0</v>
      </c>
      <c r="F17" s="157">
        <f t="shared" si="1"/>
        <v>0</v>
      </c>
      <c r="G17" s="157">
        <f t="shared" si="2"/>
        <v>0</v>
      </c>
      <c r="H17" s="157">
        <f t="shared" si="3"/>
        <v>0</v>
      </c>
      <c r="I17" s="157">
        <f t="shared" si="4"/>
        <v>0</v>
      </c>
    </row>
    <row r="18" spans="1:9" ht="14.25" customHeight="1">
      <c r="A18" s="221">
        <v>15</v>
      </c>
      <c r="B18" s="149"/>
      <c r="C18" s="149" t="s">
        <v>54</v>
      </c>
      <c r="D18" s="150"/>
      <c r="E18" s="157">
        <f t="shared" si="0"/>
        <v>0</v>
      </c>
      <c r="F18" s="157">
        <f t="shared" si="1"/>
        <v>0</v>
      </c>
      <c r="G18" s="157">
        <f t="shared" si="2"/>
        <v>0</v>
      </c>
      <c r="H18" s="157">
        <f t="shared" si="3"/>
        <v>0</v>
      </c>
      <c r="I18" s="157">
        <f t="shared" si="4"/>
        <v>0</v>
      </c>
    </row>
    <row r="19" spans="1:9" ht="14.25" customHeight="1">
      <c r="A19" s="221">
        <v>16</v>
      </c>
      <c r="B19" s="149"/>
      <c r="C19" s="149" t="s">
        <v>54</v>
      </c>
      <c r="D19" s="150"/>
      <c r="E19" s="157">
        <f t="shared" si="0"/>
        <v>0</v>
      </c>
      <c r="F19" s="157">
        <f t="shared" si="1"/>
        <v>0</v>
      </c>
      <c r="G19" s="157">
        <f t="shared" si="2"/>
        <v>0</v>
      </c>
      <c r="H19" s="157">
        <f t="shared" si="3"/>
        <v>0</v>
      </c>
      <c r="I19" s="157">
        <f t="shared" si="4"/>
        <v>0</v>
      </c>
    </row>
    <row r="20" spans="1:9" ht="14.25" customHeight="1">
      <c r="A20" s="221">
        <v>17</v>
      </c>
      <c r="B20" s="149"/>
      <c r="C20" s="149" t="s">
        <v>54</v>
      </c>
      <c r="D20" s="150"/>
      <c r="E20" s="157">
        <f t="shared" si="0"/>
        <v>0</v>
      </c>
      <c r="F20" s="157">
        <f t="shared" si="1"/>
        <v>0</v>
      </c>
      <c r="G20" s="157">
        <f t="shared" si="2"/>
        <v>0</v>
      </c>
      <c r="H20" s="157">
        <f t="shared" si="3"/>
        <v>0</v>
      </c>
      <c r="I20" s="157">
        <f t="shared" si="4"/>
        <v>0</v>
      </c>
    </row>
    <row r="21" spans="1:9" ht="14.25" customHeight="1">
      <c r="A21" s="221">
        <v>18</v>
      </c>
      <c r="B21" s="149"/>
      <c r="C21" s="149" t="s">
        <v>54</v>
      </c>
      <c r="D21" s="150"/>
      <c r="E21" s="157">
        <f t="shared" si="0"/>
        <v>0</v>
      </c>
      <c r="F21" s="157">
        <f t="shared" si="1"/>
        <v>0</v>
      </c>
      <c r="G21" s="157">
        <f t="shared" si="2"/>
        <v>0</v>
      </c>
      <c r="H21" s="157">
        <f t="shared" si="3"/>
        <v>0</v>
      </c>
      <c r="I21" s="157">
        <f t="shared" si="4"/>
        <v>0</v>
      </c>
    </row>
    <row r="22" spans="1:9" ht="14.25" customHeight="1">
      <c r="A22" s="221">
        <v>19</v>
      </c>
      <c r="B22" s="149"/>
      <c r="C22" s="149" t="s">
        <v>54</v>
      </c>
      <c r="D22" s="150"/>
      <c r="E22" s="157">
        <f t="shared" si="0"/>
        <v>0</v>
      </c>
      <c r="F22" s="157">
        <f t="shared" si="1"/>
        <v>0</v>
      </c>
      <c r="G22" s="157">
        <f t="shared" si="2"/>
        <v>0</v>
      </c>
      <c r="H22" s="157">
        <f t="shared" si="3"/>
        <v>0</v>
      </c>
      <c r="I22" s="157">
        <f t="shared" si="4"/>
        <v>0</v>
      </c>
    </row>
    <row r="23" spans="1:9" ht="14.25" customHeight="1">
      <c r="A23" s="221">
        <v>20</v>
      </c>
      <c r="B23" s="149"/>
      <c r="C23" s="149" t="s">
        <v>54</v>
      </c>
      <c r="D23" s="150"/>
      <c r="E23" s="157">
        <f t="shared" si="0"/>
        <v>0</v>
      </c>
      <c r="F23" s="157">
        <f t="shared" si="1"/>
        <v>0</v>
      </c>
      <c r="G23" s="157">
        <f t="shared" si="2"/>
        <v>0</v>
      </c>
      <c r="H23" s="157">
        <f t="shared" si="3"/>
        <v>0</v>
      </c>
      <c r="I23" s="157">
        <f t="shared" si="4"/>
        <v>0</v>
      </c>
    </row>
    <row r="24" spans="1:9" ht="14.25" customHeight="1">
      <c r="A24" s="221">
        <v>21</v>
      </c>
      <c r="B24" s="149"/>
      <c r="C24" s="149" t="s">
        <v>54</v>
      </c>
      <c r="D24" s="150"/>
      <c r="E24" s="157">
        <f t="shared" si="0"/>
        <v>0</v>
      </c>
      <c r="F24" s="157">
        <f t="shared" si="1"/>
        <v>0</v>
      </c>
      <c r="G24" s="157">
        <f t="shared" si="2"/>
        <v>0</v>
      </c>
      <c r="H24" s="157">
        <f t="shared" si="3"/>
        <v>0</v>
      </c>
      <c r="I24" s="157">
        <f t="shared" si="4"/>
        <v>0</v>
      </c>
    </row>
    <row r="25" spans="1:9" ht="14.25" customHeight="1">
      <c r="A25" s="221">
        <v>22</v>
      </c>
      <c r="B25" s="149"/>
      <c r="C25" s="149" t="s">
        <v>54</v>
      </c>
      <c r="D25" s="150"/>
      <c r="E25" s="157">
        <f t="shared" si="0"/>
        <v>0</v>
      </c>
      <c r="F25" s="157">
        <f t="shared" si="1"/>
        <v>0</v>
      </c>
      <c r="G25" s="157">
        <f t="shared" si="2"/>
        <v>0</v>
      </c>
      <c r="H25" s="157">
        <f t="shared" si="3"/>
        <v>0</v>
      </c>
      <c r="I25" s="157">
        <f t="shared" si="4"/>
        <v>0</v>
      </c>
    </row>
    <row r="26" spans="1:9" ht="14.25" customHeight="1">
      <c r="A26" s="221">
        <v>23</v>
      </c>
      <c r="B26" s="149"/>
      <c r="C26" s="149" t="s">
        <v>54</v>
      </c>
      <c r="D26" s="150"/>
      <c r="E26" s="157">
        <f t="shared" si="0"/>
        <v>0</v>
      </c>
      <c r="F26" s="157">
        <f t="shared" si="1"/>
        <v>0</v>
      </c>
      <c r="G26" s="157">
        <f t="shared" si="2"/>
        <v>0</v>
      </c>
      <c r="H26" s="157">
        <f t="shared" si="3"/>
        <v>0</v>
      </c>
      <c r="I26" s="157">
        <f t="shared" si="4"/>
        <v>0</v>
      </c>
    </row>
    <row r="27" spans="1:9" ht="14.25" customHeight="1">
      <c r="A27" s="221">
        <v>24</v>
      </c>
      <c r="B27" s="149"/>
      <c r="C27" s="149" t="s">
        <v>54</v>
      </c>
      <c r="D27" s="150"/>
      <c r="E27" s="157">
        <f t="shared" si="0"/>
        <v>0</v>
      </c>
      <c r="F27" s="157">
        <f t="shared" si="1"/>
        <v>0</v>
      </c>
      <c r="G27" s="157">
        <f t="shared" si="2"/>
        <v>0</v>
      </c>
      <c r="H27" s="157">
        <f t="shared" si="3"/>
        <v>0</v>
      </c>
      <c r="I27" s="157">
        <f t="shared" si="4"/>
        <v>0</v>
      </c>
    </row>
    <row r="28" spans="1:9" ht="14.25" customHeight="1">
      <c r="A28" s="221">
        <v>25</v>
      </c>
      <c r="B28" s="149"/>
      <c r="C28" s="149" t="s">
        <v>54</v>
      </c>
      <c r="D28" s="150"/>
      <c r="E28" s="157">
        <f t="shared" si="0"/>
        <v>0</v>
      </c>
      <c r="F28" s="157">
        <f t="shared" si="1"/>
        <v>0</v>
      </c>
      <c r="G28" s="157">
        <f t="shared" si="2"/>
        <v>0</v>
      </c>
      <c r="H28" s="157">
        <f t="shared" si="3"/>
        <v>0</v>
      </c>
      <c r="I28" s="157">
        <f t="shared" si="4"/>
        <v>0</v>
      </c>
    </row>
    <row r="29" spans="1:9" ht="14.25" customHeight="1">
      <c r="A29" s="221">
        <v>26</v>
      </c>
      <c r="B29" s="149"/>
      <c r="C29" s="149" t="s">
        <v>54</v>
      </c>
      <c r="D29" s="150"/>
      <c r="E29" s="157">
        <f t="shared" si="0"/>
        <v>0</v>
      </c>
      <c r="F29" s="157">
        <f t="shared" si="1"/>
        <v>0</v>
      </c>
      <c r="G29" s="157">
        <f t="shared" si="2"/>
        <v>0</v>
      </c>
      <c r="H29" s="157">
        <f t="shared" si="3"/>
        <v>0</v>
      </c>
      <c r="I29" s="157">
        <f t="shared" si="4"/>
        <v>0</v>
      </c>
    </row>
    <row r="30" spans="1:9" ht="14.25" customHeight="1">
      <c r="A30" s="221">
        <v>27</v>
      </c>
      <c r="B30" s="149"/>
      <c r="C30" s="149" t="s">
        <v>54</v>
      </c>
      <c r="D30" s="150"/>
      <c r="E30" s="157">
        <f t="shared" si="0"/>
        <v>0</v>
      </c>
      <c r="F30" s="157">
        <f t="shared" si="1"/>
        <v>0</v>
      </c>
      <c r="G30" s="157">
        <f t="shared" si="2"/>
        <v>0</v>
      </c>
      <c r="H30" s="157">
        <f t="shared" si="3"/>
        <v>0</v>
      </c>
      <c r="I30" s="157">
        <f t="shared" si="4"/>
        <v>0</v>
      </c>
    </row>
    <row r="31" spans="1:9" ht="14.25" customHeight="1">
      <c r="A31" s="221">
        <v>28</v>
      </c>
      <c r="B31" s="149"/>
      <c r="C31" s="149" t="s">
        <v>54</v>
      </c>
      <c r="D31" s="150"/>
      <c r="E31" s="157">
        <f t="shared" si="0"/>
        <v>0</v>
      </c>
      <c r="F31" s="157">
        <f t="shared" si="1"/>
        <v>0</v>
      </c>
      <c r="G31" s="157">
        <f t="shared" si="2"/>
        <v>0</v>
      </c>
      <c r="H31" s="157">
        <f t="shared" si="3"/>
        <v>0</v>
      </c>
      <c r="I31" s="157">
        <f t="shared" si="4"/>
        <v>0</v>
      </c>
    </row>
    <row r="32" spans="1:9" ht="14.25" customHeight="1">
      <c r="A32" s="221">
        <v>29</v>
      </c>
      <c r="B32" s="149"/>
      <c r="C32" s="149" t="s">
        <v>54</v>
      </c>
      <c r="D32" s="150"/>
      <c r="E32" s="157">
        <f t="shared" si="0"/>
        <v>0</v>
      </c>
      <c r="F32" s="157">
        <f t="shared" si="1"/>
        <v>0</v>
      </c>
      <c r="G32" s="157">
        <f t="shared" si="2"/>
        <v>0</v>
      </c>
      <c r="H32" s="157">
        <f t="shared" si="3"/>
        <v>0</v>
      </c>
      <c r="I32" s="157">
        <f t="shared" si="4"/>
        <v>0</v>
      </c>
    </row>
    <row r="33" spans="1:9" ht="14.25" customHeight="1">
      <c r="A33" s="221">
        <v>30</v>
      </c>
      <c r="B33" s="149"/>
      <c r="C33" s="149" t="s">
        <v>54</v>
      </c>
      <c r="D33" s="150"/>
      <c r="E33" s="157">
        <f t="shared" si="0"/>
        <v>0</v>
      </c>
      <c r="F33" s="157">
        <f t="shared" si="1"/>
        <v>0</v>
      </c>
      <c r="G33" s="157">
        <f t="shared" si="2"/>
        <v>0</v>
      </c>
      <c r="H33" s="157">
        <f t="shared" si="3"/>
        <v>0</v>
      </c>
      <c r="I33" s="157">
        <f t="shared" si="4"/>
        <v>0</v>
      </c>
    </row>
    <row r="34" spans="1:9" ht="14.25" customHeight="1">
      <c r="A34" s="221">
        <v>31</v>
      </c>
      <c r="B34" s="149"/>
      <c r="C34" s="149" t="s">
        <v>54</v>
      </c>
      <c r="D34" s="150"/>
      <c r="E34" s="157">
        <f t="shared" si="0"/>
        <v>0</v>
      </c>
      <c r="F34" s="157">
        <f t="shared" si="1"/>
        <v>0</v>
      </c>
      <c r="G34" s="157">
        <f t="shared" si="2"/>
        <v>0</v>
      </c>
      <c r="H34" s="157">
        <f t="shared" si="3"/>
        <v>0</v>
      </c>
      <c r="I34" s="157">
        <f t="shared" si="4"/>
        <v>0</v>
      </c>
    </row>
    <row r="35" spans="1:9" ht="14.25" customHeight="1">
      <c r="A35" s="221">
        <v>32</v>
      </c>
      <c r="B35" s="149"/>
      <c r="C35" s="149" t="s">
        <v>54</v>
      </c>
      <c r="D35" s="150"/>
      <c r="E35" s="157">
        <f t="shared" si="0"/>
        <v>0</v>
      </c>
      <c r="F35" s="157">
        <f t="shared" si="1"/>
        <v>0</v>
      </c>
      <c r="G35" s="157">
        <f t="shared" si="2"/>
        <v>0</v>
      </c>
      <c r="H35" s="157">
        <f t="shared" si="3"/>
        <v>0</v>
      </c>
      <c r="I35" s="157">
        <f t="shared" si="4"/>
        <v>0</v>
      </c>
    </row>
    <row r="36" spans="1:9" ht="14.25" customHeight="1">
      <c r="A36" s="221">
        <v>33</v>
      </c>
      <c r="B36" s="149"/>
      <c r="C36" s="149" t="s">
        <v>54</v>
      </c>
      <c r="D36" s="150"/>
      <c r="E36" s="157">
        <f t="shared" si="0"/>
        <v>0</v>
      </c>
      <c r="F36" s="157">
        <f t="shared" si="1"/>
        <v>0</v>
      </c>
      <c r="G36" s="157">
        <f t="shared" si="2"/>
        <v>0</v>
      </c>
      <c r="H36" s="157">
        <f t="shared" si="3"/>
        <v>0</v>
      </c>
      <c r="I36" s="157">
        <f t="shared" si="4"/>
        <v>0</v>
      </c>
    </row>
    <row r="37" spans="1:9" ht="14.25" customHeight="1">
      <c r="A37" s="221">
        <v>34</v>
      </c>
      <c r="B37" s="149"/>
      <c r="C37" s="149" t="s">
        <v>54</v>
      </c>
      <c r="D37" s="150"/>
      <c r="E37" s="157">
        <f t="shared" si="0"/>
        <v>0</v>
      </c>
      <c r="F37" s="157">
        <f t="shared" si="1"/>
        <v>0</v>
      </c>
      <c r="G37" s="157">
        <f t="shared" si="2"/>
        <v>0</v>
      </c>
      <c r="H37" s="157">
        <f t="shared" si="3"/>
        <v>0</v>
      </c>
      <c r="I37" s="157">
        <f t="shared" si="4"/>
        <v>0</v>
      </c>
    </row>
    <row r="38" spans="1:9" ht="14.25" customHeight="1">
      <c r="A38" s="221">
        <v>35</v>
      </c>
      <c r="B38" s="149"/>
      <c r="C38" s="149" t="s">
        <v>54</v>
      </c>
      <c r="D38" s="150"/>
      <c r="E38" s="157">
        <f t="shared" si="0"/>
        <v>0</v>
      </c>
      <c r="F38" s="157">
        <f t="shared" si="1"/>
        <v>0</v>
      </c>
      <c r="G38" s="157">
        <f t="shared" si="2"/>
        <v>0</v>
      </c>
      <c r="H38" s="157">
        <f t="shared" si="3"/>
        <v>0</v>
      </c>
      <c r="I38" s="157">
        <f t="shared" si="4"/>
        <v>0</v>
      </c>
    </row>
    <row r="39" spans="1:9" ht="14.25" customHeight="1">
      <c r="A39" s="221">
        <v>36</v>
      </c>
      <c r="B39" s="149"/>
      <c r="C39" s="149" t="s">
        <v>54</v>
      </c>
      <c r="D39" s="150"/>
      <c r="E39" s="157">
        <f t="shared" si="0"/>
        <v>0</v>
      </c>
      <c r="F39" s="157">
        <f t="shared" si="1"/>
        <v>0</v>
      </c>
      <c r="G39" s="157">
        <f t="shared" si="2"/>
        <v>0</v>
      </c>
      <c r="H39" s="157">
        <f t="shared" si="3"/>
        <v>0</v>
      </c>
      <c r="I39" s="157">
        <f t="shared" si="4"/>
        <v>0</v>
      </c>
    </row>
    <row r="40" spans="1:9" ht="14.25" customHeight="1">
      <c r="A40" s="221">
        <v>37</v>
      </c>
      <c r="B40" s="149"/>
      <c r="C40" s="149" t="s">
        <v>54</v>
      </c>
      <c r="D40" s="150"/>
      <c r="E40" s="157">
        <f t="shared" si="0"/>
        <v>0</v>
      </c>
      <c r="F40" s="157">
        <f t="shared" si="1"/>
        <v>0</v>
      </c>
      <c r="G40" s="157">
        <f t="shared" si="2"/>
        <v>0</v>
      </c>
      <c r="H40" s="157">
        <f t="shared" si="3"/>
        <v>0</v>
      </c>
      <c r="I40" s="157">
        <f t="shared" si="4"/>
        <v>0</v>
      </c>
    </row>
    <row r="41" spans="1:9" ht="14.25" customHeight="1">
      <c r="A41" s="221">
        <v>38</v>
      </c>
      <c r="B41" s="149"/>
      <c r="C41" s="149" t="s">
        <v>54</v>
      </c>
      <c r="D41" s="150"/>
      <c r="E41" s="157">
        <f t="shared" si="0"/>
        <v>0</v>
      </c>
      <c r="F41" s="157">
        <f t="shared" si="1"/>
        <v>0</v>
      </c>
      <c r="G41" s="157">
        <f t="shared" si="2"/>
        <v>0</v>
      </c>
      <c r="H41" s="157">
        <f t="shared" si="3"/>
        <v>0</v>
      </c>
      <c r="I41" s="157">
        <f t="shared" si="4"/>
        <v>0</v>
      </c>
    </row>
    <row r="42" spans="1:9" ht="14.25" customHeight="1">
      <c r="A42" s="221">
        <v>39</v>
      </c>
      <c r="B42" s="149"/>
      <c r="C42" s="149" t="s">
        <v>54</v>
      </c>
      <c r="D42" s="150"/>
      <c r="E42" s="157">
        <f t="shared" si="0"/>
        <v>0</v>
      </c>
      <c r="F42" s="157">
        <f t="shared" si="1"/>
        <v>0</v>
      </c>
      <c r="G42" s="157">
        <f t="shared" si="2"/>
        <v>0</v>
      </c>
      <c r="H42" s="157">
        <f t="shared" si="3"/>
        <v>0</v>
      </c>
      <c r="I42" s="157">
        <f t="shared" si="4"/>
        <v>0</v>
      </c>
    </row>
    <row r="43" spans="1:9" ht="14.25" customHeight="1">
      <c r="A43" s="221">
        <v>40</v>
      </c>
      <c r="B43" s="149"/>
      <c r="C43" s="149" t="s">
        <v>54</v>
      </c>
      <c r="D43" s="150"/>
      <c r="E43" s="157">
        <f t="shared" si="0"/>
        <v>0</v>
      </c>
      <c r="F43" s="157">
        <f t="shared" si="1"/>
        <v>0</v>
      </c>
      <c r="G43" s="157">
        <f t="shared" si="2"/>
        <v>0</v>
      </c>
      <c r="H43" s="157">
        <f t="shared" si="3"/>
        <v>0</v>
      </c>
      <c r="I43" s="157">
        <f t="shared" si="4"/>
        <v>0</v>
      </c>
    </row>
    <row r="44" spans="1:9" ht="14.25" customHeight="1">
      <c r="A44" s="221">
        <v>41</v>
      </c>
      <c r="B44" s="149"/>
      <c r="C44" s="149" t="s">
        <v>54</v>
      </c>
      <c r="D44" s="150"/>
      <c r="E44" s="157">
        <f t="shared" si="0"/>
        <v>0</v>
      </c>
      <c r="F44" s="157">
        <f t="shared" si="1"/>
        <v>0</v>
      </c>
      <c r="G44" s="157">
        <f t="shared" si="2"/>
        <v>0</v>
      </c>
      <c r="H44" s="157">
        <f t="shared" si="3"/>
        <v>0</v>
      </c>
      <c r="I44" s="157">
        <f t="shared" si="4"/>
        <v>0</v>
      </c>
    </row>
    <row r="45" spans="1:9" ht="14.25" customHeight="1">
      <c r="A45" s="221">
        <v>42</v>
      </c>
      <c r="B45" s="149"/>
      <c r="C45" s="149" t="s">
        <v>54</v>
      </c>
      <c r="D45" s="150"/>
      <c r="E45" s="157">
        <f t="shared" si="0"/>
        <v>0</v>
      </c>
      <c r="F45" s="157">
        <f t="shared" si="1"/>
        <v>0</v>
      </c>
      <c r="G45" s="157">
        <f t="shared" si="2"/>
        <v>0</v>
      </c>
      <c r="H45" s="157">
        <f t="shared" si="3"/>
        <v>0</v>
      </c>
      <c r="I45" s="157">
        <f t="shared" si="4"/>
        <v>0</v>
      </c>
    </row>
    <row r="46" spans="1:9" ht="14.25" customHeight="1">
      <c r="A46" s="221">
        <v>43</v>
      </c>
      <c r="B46" s="149"/>
      <c r="C46" s="149" t="s">
        <v>54</v>
      </c>
      <c r="D46" s="150"/>
      <c r="E46" s="157">
        <f t="shared" si="0"/>
        <v>0</v>
      </c>
      <c r="F46" s="157">
        <f t="shared" si="1"/>
        <v>0</v>
      </c>
      <c r="G46" s="157">
        <f t="shared" si="2"/>
        <v>0</v>
      </c>
      <c r="H46" s="157">
        <f t="shared" si="3"/>
        <v>0</v>
      </c>
      <c r="I46" s="157">
        <f t="shared" si="4"/>
        <v>0</v>
      </c>
    </row>
    <row r="47" spans="1:9" ht="14.25" customHeight="1">
      <c r="A47" s="221">
        <v>44</v>
      </c>
      <c r="B47" s="149"/>
      <c r="C47" s="149" t="s">
        <v>54</v>
      </c>
      <c r="D47" s="150"/>
      <c r="E47" s="157">
        <f t="shared" si="0"/>
        <v>0</v>
      </c>
      <c r="F47" s="157">
        <f t="shared" si="1"/>
        <v>0</v>
      </c>
      <c r="G47" s="157">
        <f t="shared" si="2"/>
        <v>0</v>
      </c>
      <c r="H47" s="157">
        <f t="shared" si="3"/>
        <v>0</v>
      </c>
      <c r="I47" s="157">
        <f t="shared" si="4"/>
        <v>0</v>
      </c>
    </row>
    <row r="48" spans="1:9" ht="14.25" customHeight="1">
      <c r="A48" s="221">
        <v>45</v>
      </c>
      <c r="B48" s="149"/>
      <c r="C48" s="149" t="s">
        <v>54</v>
      </c>
      <c r="D48" s="150"/>
      <c r="E48" s="157">
        <f t="shared" si="0"/>
        <v>0</v>
      </c>
      <c r="F48" s="157">
        <f t="shared" si="1"/>
        <v>0</v>
      </c>
      <c r="G48" s="157">
        <f t="shared" si="2"/>
        <v>0</v>
      </c>
      <c r="H48" s="157">
        <f t="shared" si="3"/>
        <v>0</v>
      </c>
      <c r="I48" s="157">
        <f t="shared" si="4"/>
        <v>0</v>
      </c>
    </row>
    <row r="49" spans="1:9" ht="14.25" customHeight="1">
      <c r="A49" s="221">
        <v>46</v>
      </c>
      <c r="B49" s="149"/>
      <c r="C49" s="149" t="s">
        <v>54</v>
      </c>
      <c r="D49" s="150"/>
      <c r="E49" s="157">
        <f t="shared" si="0"/>
        <v>0</v>
      </c>
      <c r="F49" s="157">
        <f t="shared" si="1"/>
        <v>0</v>
      </c>
      <c r="G49" s="157">
        <f t="shared" si="2"/>
        <v>0</v>
      </c>
      <c r="H49" s="157">
        <f t="shared" si="3"/>
        <v>0</v>
      </c>
      <c r="I49" s="157">
        <f t="shared" si="4"/>
        <v>0</v>
      </c>
    </row>
    <row r="50" spans="1:9" ht="14.25" customHeight="1">
      <c r="A50" s="221">
        <v>47</v>
      </c>
      <c r="B50" s="149"/>
      <c r="C50" s="149" t="s">
        <v>54</v>
      </c>
      <c r="D50" s="150"/>
      <c r="E50" s="157">
        <f t="shared" si="0"/>
        <v>0</v>
      </c>
      <c r="F50" s="157">
        <f t="shared" si="1"/>
        <v>0</v>
      </c>
      <c r="G50" s="157">
        <f t="shared" si="2"/>
        <v>0</v>
      </c>
      <c r="H50" s="157">
        <f t="shared" si="3"/>
        <v>0</v>
      </c>
      <c r="I50" s="157">
        <f t="shared" si="4"/>
        <v>0</v>
      </c>
    </row>
    <row r="51" spans="1:9" ht="14.25" customHeight="1">
      <c r="A51" s="221">
        <v>48</v>
      </c>
      <c r="B51" s="149"/>
      <c r="C51" s="149" t="s">
        <v>54</v>
      </c>
      <c r="D51" s="150"/>
      <c r="E51" s="157">
        <f t="shared" si="0"/>
        <v>0</v>
      </c>
      <c r="F51" s="157">
        <f t="shared" si="1"/>
        <v>0</v>
      </c>
      <c r="G51" s="157">
        <f t="shared" si="2"/>
        <v>0</v>
      </c>
      <c r="H51" s="157">
        <f t="shared" si="3"/>
        <v>0</v>
      </c>
      <c r="I51" s="157">
        <f t="shared" si="4"/>
        <v>0</v>
      </c>
    </row>
    <row r="52" spans="1:9" ht="14.25" customHeight="1">
      <c r="A52" s="221">
        <v>49</v>
      </c>
      <c r="B52" s="149"/>
      <c r="C52" s="149" t="s">
        <v>54</v>
      </c>
      <c r="D52" s="150"/>
      <c r="E52" s="157">
        <f t="shared" si="0"/>
        <v>0</v>
      </c>
      <c r="F52" s="157">
        <f t="shared" si="1"/>
        <v>0</v>
      </c>
      <c r="G52" s="157">
        <f t="shared" si="2"/>
        <v>0</v>
      </c>
      <c r="H52" s="157">
        <f t="shared" si="3"/>
        <v>0</v>
      </c>
      <c r="I52" s="157">
        <f t="shared" si="4"/>
        <v>0</v>
      </c>
    </row>
    <row r="53" spans="1:9" ht="14.25" customHeight="1">
      <c r="A53" s="221">
        <v>50</v>
      </c>
      <c r="B53" s="149"/>
      <c r="C53" s="149" t="s">
        <v>54</v>
      </c>
      <c r="D53" s="150"/>
      <c r="E53" s="157">
        <f t="shared" si="0"/>
        <v>0</v>
      </c>
      <c r="F53" s="157">
        <f t="shared" si="1"/>
        <v>0</v>
      </c>
      <c r="G53" s="157">
        <f t="shared" si="2"/>
        <v>0</v>
      </c>
      <c r="H53" s="157">
        <f t="shared" si="3"/>
        <v>0</v>
      </c>
      <c r="I53" s="157">
        <f t="shared" si="4"/>
        <v>0</v>
      </c>
    </row>
    <row r="54" spans="1:9" ht="14.25" customHeight="1">
      <c r="A54" s="221">
        <v>51</v>
      </c>
      <c r="B54" s="149"/>
      <c r="C54" s="149" t="s">
        <v>54</v>
      </c>
      <c r="D54" s="150"/>
      <c r="E54" s="157">
        <f t="shared" si="0"/>
        <v>0</v>
      </c>
      <c r="F54" s="157">
        <f t="shared" si="1"/>
        <v>0</v>
      </c>
      <c r="G54" s="157">
        <f t="shared" si="2"/>
        <v>0</v>
      </c>
      <c r="H54" s="157">
        <f t="shared" si="3"/>
        <v>0</v>
      </c>
      <c r="I54" s="157">
        <f t="shared" si="4"/>
        <v>0</v>
      </c>
    </row>
    <row r="55" spans="1:9" ht="14.25" customHeight="1">
      <c r="A55" s="221">
        <v>52</v>
      </c>
      <c r="B55" s="149"/>
      <c r="C55" s="149" t="s">
        <v>54</v>
      </c>
      <c r="D55" s="150"/>
      <c r="E55" s="157">
        <f t="shared" si="0"/>
        <v>0</v>
      </c>
      <c r="F55" s="157">
        <f t="shared" si="1"/>
        <v>0</v>
      </c>
      <c r="G55" s="157">
        <f t="shared" si="2"/>
        <v>0</v>
      </c>
      <c r="H55" s="157">
        <f t="shared" si="3"/>
        <v>0</v>
      </c>
      <c r="I55" s="157">
        <f t="shared" si="4"/>
        <v>0</v>
      </c>
    </row>
    <row r="56" spans="1:9" ht="14.25" customHeight="1">
      <c r="A56" s="221">
        <v>53</v>
      </c>
      <c r="B56" s="149"/>
      <c r="C56" s="149" t="s">
        <v>54</v>
      </c>
      <c r="D56" s="150"/>
      <c r="E56" s="157">
        <f t="shared" si="0"/>
        <v>0</v>
      </c>
      <c r="F56" s="157">
        <f t="shared" si="1"/>
        <v>0</v>
      </c>
      <c r="G56" s="157">
        <f t="shared" si="2"/>
        <v>0</v>
      </c>
      <c r="H56" s="157">
        <f t="shared" si="3"/>
        <v>0</v>
      </c>
      <c r="I56" s="157">
        <f t="shared" si="4"/>
        <v>0</v>
      </c>
    </row>
    <row r="57" spans="1:9" ht="14.25" customHeight="1">
      <c r="A57" s="221">
        <v>54</v>
      </c>
      <c r="B57" s="149"/>
      <c r="C57" s="149" t="s">
        <v>54</v>
      </c>
      <c r="D57" s="150"/>
      <c r="E57" s="157">
        <f t="shared" si="0"/>
        <v>0</v>
      </c>
      <c r="F57" s="157">
        <f t="shared" si="1"/>
        <v>0</v>
      </c>
      <c r="G57" s="157">
        <f t="shared" si="2"/>
        <v>0</v>
      </c>
      <c r="H57" s="157">
        <f t="shared" si="3"/>
        <v>0</v>
      </c>
      <c r="I57" s="157">
        <f t="shared" si="4"/>
        <v>0</v>
      </c>
    </row>
    <row r="58" spans="1:9" ht="14.25" customHeight="1">
      <c r="A58" s="221">
        <v>55</v>
      </c>
      <c r="B58" s="149"/>
      <c r="C58" s="149" t="s">
        <v>54</v>
      </c>
      <c r="D58" s="150"/>
      <c r="E58" s="157">
        <f t="shared" si="0"/>
        <v>0</v>
      </c>
      <c r="F58" s="157">
        <f t="shared" si="1"/>
        <v>0</v>
      </c>
      <c r="G58" s="157">
        <f t="shared" si="2"/>
        <v>0</v>
      </c>
      <c r="H58" s="157">
        <f t="shared" si="3"/>
        <v>0</v>
      </c>
      <c r="I58" s="157">
        <f t="shared" si="4"/>
        <v>0</v>
      </c>
    </row>
    <row r="59" spans="1:9" ht="14.25" customHeight="1">
      <c r="A59" s="221">
        <v>56</v>
      </c>
      <c r="B59" s="149"/>
      <c r="C59" s="149" t="s">
        <v>54</v>
      </c>
      <c r="D59" s="150"/>
      <c r="E59" s="157">
        <f t="shared" si="0"/>
        <v>0</v>
      </c>
      <c r="F59" s="157">
        <f t="shared" si="1"/>
        <v>0</v>
      </c>
      <c r="G59" s="157">
        <f t="shared" si="2"/>
        <v>0</v>
      </c>
      <c r="H59" s="157">
        <f t="shared" si="3"/>
        <v>0</v>
      </c>
      <c r="I59" s="157">
        <f t="shared" si="4"/>
        <v>0</v>
      </c>
    </row>
    <row r="60" spans="1:9" ht="14.25" customHeight="1">
      <c r="A60" s="221">
        <v>57</v>
      </c>
      <c r="B60" s="149"/>
      <c r="C60" s="149" t="s">
        <v>54</v>
      </c>
      <c r="D60" s="150"/>
      <c r="E60" s="157">
        <f t="shared" si="0"/>
        <v>0</v>
      </c>
      <c r="F60" s="157">
        <f t="shared" si="1"/>
        <v>0</v>
      </c>
      <c r="G60" s="157">
        <f t="shared" si="2"/>
        <v>0</v>
      </c>
      <c r="H60" s="157">
        <f t="shared" si="3"/>
        <v>0</v>
      </c>
      <c r="I60" s="157">
        <f t="shared" si="4"/>
        <v>0</v>
      </c>
    </row>
    <row r="61" spans="1:9" ht="14.25" customHeight="1">
      <c r="A61" s="221">
        <v>58</v>
      </c>
      <c r="B61" s="149"/>
      <c r="C61" s="149" t="s">
        <v>54</v>
      </c>
      <c r="D61" s="150"/>
      <c r="E61" s="157">
        <f t="shared" si="0"/>
        <v>0</v>
      </c>
      <c r="F61" s="157">
        <f t="shared" si="1"/>
        <v>0</v>
      </c>
      <c r="G61" s="157">
        <f t="shared" si="2"/>
        <v>0</v>
      </c>
      <c r="H61" s="157">
        <f t="shared" si="3"/>
        <v>0</v>
      </c>
      <c r="I61" s="157">
        <f t="shared" si="4"/>
        <v>0</v>
      </c>
    </row>
    <row r="62" spans="1:9" ht="14.25" customHeight="1">
      <c r="A62" s="221">
        <v>59</v>
      </c>
      <c r="B62" s="149"/>
      <c r="C62" s="149" t="s">
        <v>54</v>
      </c>
      <c r="D62" s="150"/>
      <c r="E62" s="157">
        <f t="shared" si="0"/>
        <v>0</v>
      </c>
      <c r="F62" s="157">
        <f t="shared" si="1"/>
        <v>0</v>
      </c>
      <c r="G62" s="157">
        <f t="shared" si="2"/>
        <v>0</v>
      </c>
      <c r="H62" s="157">
        <f t="shared" si="3"/>
        <v>0</v>
      </c>
      <c r="I62" s="157">
        <f t="shared" si="4"/>
        <v>0</v>
      </c>
    </row>
    <row r="63" spans="1:9" ht="14.25" customHeight="1">
      <c r="A63" s="221">
        <v>60</v>
      </c>
      <c r="B63" s="149"/>
      <c r="C63" s="149" t="s">
        <v>54</v>
      </c>
      <c r="D63" s="150"/>
      <c r="E63" s="157">
        <f t="shared" si="0"/>
        <v>0</v>
      </c>
      <c r="F63" s="157">
        <f t="shared" si="1"/>
        <v>0</v>
      </c>
      <c r="G63" s="157">
        <f t="shared" si="2"/>
        <v>0</v>
      </c>
      <c r="H63" s="157">
        <f t="shared" si="3"/>
        <v>0</v>
      </c>
      <c r="I63" s="157">
        <f t="shared" si="4"/>
        <v>0</v>
      </c>
    </row>
    <row r="64" spans="1:9" ht="14.25" customHeight="1">
      <c r="A64" s="221">
        <v>61</v>
      </c>
      <c r="B64" s="149"/>
      <c r="C64" s="149" t="s">
        <v>54</v>
      </c>
      <c r="D64" s="150"/>
      <c r="E64" s="157">
        <f t="shared" si="0"/>
        <v>0</v>
      </c>
      <c r="F64" s="157">
        <f t="shared" si="1"/>
        <v>0</v>
      </c>
      <c r="G64" s="157">
        <f t="shared" si="2"/>
        <v>0</v>
      </c>
      <c r="H64" s="157">
        <f t="shared" si="3"/>
        <v>0</v>
      </c>
      <c r="I64" s="157">
        <f t="shared" si="4"/>
        <v>0</v>
      </c>
    </row>
    <row r="65" spans="1:9" ht="14.25" customHeight="1">
      <c r="A65" s="221">
        <v>62</v>
      </c>
      <c r="B65" s="149"/>
      <c r="C65" s="149" t="s">
        <v>54</v>
      </c>
      <c r="D65" s="150"/>
      <c r="E65" s="157">
        <f t="shared" si="0"/>
        <v>0</v>
      </c>
      <c r="F65" s="157">
        <f t="shared" si="1"/>
        <v>0</v>
      </c>
      <c r="G65" s="157">
        <f t="shared" si="2"/>
        <v>0</v>
      </c>
      <c r="H65" s="157">
        <f t="shared" si="3"/>
        <v>0</v>
      </c>
      <c r="I65" s="157">
        <f t="shared" si="4"/>
        <v>0</v>
      </c>
    </row>
    <row r="66" spans="1:9" ht="14.25" customHeight="1">
      <c r="A66" s="221">
        <v>63</v>
      </c>
      <c r="B66" s="149"/>
      <c r="C66" s="149" t="s">
        <v>54</v>
      </c>
      <c r="D66" s="150"/>
      <c r="E66" s="157">
        <f t="shared" si="0"/>
        <v>0</v>
      </c>
      <c r="F66" s="157">
        <f t="shared" si="1"/>
        <v>0</v>
      </c>
      <c r="G66" s="157">
        <f t="shared" si="2"/>
        <v>0</v>
      </c>
      <c r="H66" s="157">
        <f t="shared" si="3"/>
        <v>0</v>
      </c>
      <c r="I66" s="157">
        <f t="shared" si="4"/>
        <v>0</v>
      </c>
    </row>
    <row r="67" spans="1:9" ht="14.25" customHeight="1">
      <c r="A67" s="221">
        <v>64</v>
      </c>
      <c r="B67" s="149"/>
      <c r="C67" s="149" t="s">
        <v>54</v>
      </c>
      <c r="D67" s="150"/>
      <c r="E67" s="157">
        <f t="shared" si="0"/>
        <v>0</v>
      </c>
      <c r="F67" s="157">
        <f t="shared" si="1"/>
        <v>0</v>
      </c>
      <c r="G67" s="157">
        <f t="shared" si="2"/>
        <v>0</v>
      </c>
      <c r="H67" s="157">
        <f t="shared" si="3"/>
        <v>0</v>
      </c>
      <c r="I67" s="157">
        <f t="shared" si="4"/>
        <v>0</v>
      </c>
    </row>
    <row r="68" spans="1:9" ht="14.25" customHeight="1">
      <c r="A68" s="221">
        <v>65</v>
      </c>
      <c r="B68" s="149"/>
      <c r="C68" s="149" t="s">
        <v>54</v>
      </c>
      <c r="D68" s="150"/>
      <c r="E68" s="157">
        <f t="shared" si="0"/>
        <v>0</v>
      </c>
      <c r="F68" s="157">
        <f t="shared" si="1"/>
        <v>0</v>
      </c>
      <c r="G68" s="157">
        <f t="shared" si="2"/>
        <v>0</v>
      </c>
      <c r="H68" s="157">
        <f t="shared" si="3"/>
        <v>0</v>
      </c>
      <c r="I68" s="157">
        <f t="shared" si="4"/>
        <v>0</v>
      </c>
    </row>
    <row r="69" spans="1:9" ht="14.25" customHeight="1">
      <c r="A69" s="221">
        <v>66</v>
      </c>
      <c r="B69" s="149"/>
      <c r="C69" s="149" t="s">
        <v>54</v>
      </c>
      <c r="D69" s="150"/>
      <c r="E69" s="157">
        <f t="shared" ref="E69:E103" si="5">IF(C69=1,1,0)</f>
        <v>0</v>
      </c>
      <c r="F69" s="157">
        <f t="shared" ref="F69:F103" si="6">IF(C69=2,1,0)</f>
        <v>0</v>
      </c>
      <c r="G69" s="157">
        <f t="shared" ref="G69:G103" si="7">IF(ISBLANK(B69),0,1)</f>
        <v>0</v>
      </c>
      <c r="H69" s="157">
        <f t="shared" ref="H69:H103" si="8">IF(AND(C69=1,D69&gt;0),D69,0)</f>
        <v>0</v>
      </c>
      <c r="I69" s="157">
        <f t="shared" ref="I69:I103" si="9">IF(AND(C69=2,D69&gt;0),D69,0)</f>
        <v>0</v>
      </c>
    </row>
    <row r="70" spans="1:9" ht="14.25" customHeight="1">
      <c r="A70" s="221">
        <v>67</v>
      </c>
      <c r="B70" s="149"/>
      <c r="C70" s="149" t="s">
        <v>54</v>
      </c>
      <c r="D70" s="150"/>
      <c r="E70" s="157">
        <f t="shared" si="5"/>
        <v>0</v>
      </c>
      <c r="F70" s="157">
        <f t="shared" si="6"/>
        <v>0</v>
      </c>
      <c r="G70" s="157">
        <f t="shared" si="7"/>
        <v>0</v>
      </c>
      <c r="H70" s="157">
        <f t="shared" si="8"/>
        <v>0</v>
      </c>
      <c r="I70" s="157">
        <f t="shared" si="9"/>
        <v>0</v>
      </c>
    </row>
    <row r="71" spans="1:9" ht="14.25" customHeight="1">
      <c r="A71" s="221">
        <v>68</v>
      </c>
      <c r="B71" s="149"/>
      <c r="C71" s="149" t="s">
        <v>54</v>
      </c>
      <c r="D71" s="150"/>
      <c r="E71" s="157">
        <f t="shared" si="5"/>
        <v>0</v>
      </c>
      <c r="F71" s="157">
        <f t="shared" si="6"/>
        <v>0</v>
      </c>
      <c r="G71" s="157">
        <f t="shared" si="7"/>
        <v>0</v>
      </c>
      <c r="H71" s="157">
        <f t="shared" si="8"/>
        <v>0</v>
      </c>
      <c r="I71" s="157">
        <f t="shared" si="9"/>
        <v>0</v>
      </c>
    </row>
    <row r="72" spans="1:9" ht="14.25" customHeight="1">
      <c r="A72" s="221">
        <v>69</v>
      </c>
      <c r="B72" s="149"/>
      <c r="C72" s="149" t="s">
        <v>54</v>
      </c>
      <c r="D72" s="150"/>
      <c r="E72" s="157">
        <f t="shared" si="5"/>
        <v>0</v>
      </c>
      <c r="F72" s="157">
        <f t="shared" si="6"/>
        <v>0</v>
      </c>
      <c r="G72" s="157">
        <f t="shared" si="7"/>
        <v>0</v>
      </c>
      <c r="H72" s="157">
        <f t="shared" si="8"/>
        <v>0</v>
      </c>
      <c r="I72" s="157">
        <f t="shared" si="9"/>
        <v>0</v>
      </c>
    </row>
    <row r="73" spans="1:9" ht="14.25" customHeight="1">
      <c r="A73" s="221">
        <v>70</v>
      </c>
      <c r="B73" s="149"/>
      <c r="C73" s="149" t="s">
        <v>54</v>
      </c>
      <c r="D73" s="150"/>
      <c r="E73" s="157">
        <f t="shared" si="5"/>
        <v>0</v>
      </c>
      <c r="F73" s="157">
        <f t="shared" si="6"/>
        <v>0</v>
      </c>
      <c r="G73" s="157">
        <f t="shared" si="7"/>
        <v>0</v>
      </c>
      <c r="H73" s="157">
        <f t="shared" si="8"/>
        <v>0</v>
      </c>
      <c r="I73" s="157">
        <f t="shared" si="9"/>
        <v>0</v>
      </c>
    </row>
    <row r="74" spans="1:9" ht="14.25" customHeight="1">
      <c r="A74" s="221">
        <v>71</v>
      </c>
      <c r="B74" s="149"/>
      <c r="C74" s="149" t="s">
        <v>54</v>
      </c>
      <c r="D74" s="150"/>
      <c r="E74" s="157">
        <f t="shared" si="5"/>
        <v>0</v>
      </c>
      <c r="F74" s="157">
        <f t="shared" si="6"/>
        <v>0</v>
      </c>
      <c r="G74" s="157">
        <f t="shared" si="7"/>
        <v>0</v>
      </c>
      <c r="H74" s="157">
        <f t="shared" si="8"/>
        <v>0</v>
      </c>
      <c r="I74" s="157">
        <f t="shared" si="9"/>
        <v>0</v>
      </c>
    </row>
    <row r="75" spans="1:9" ht="14.25" customHeight="1">
      <c r="A75" s="221">
        <v>72</v>
      </c>
      <c r="B75" s="149"/>
      <c r="C75" s="149" t="s">
        <v>54</v>
      </c>
      <c r="D75" s="150"/>
      <c r="E75" s="157">
        <f t="shared" si="5"/>
        <v>0</v>
      </c>
      <c r="F75" s="157">
        <f t="shared" si="6"/>
        <v>0</v>
      </c>
      <c r="G75" s="157">
        <f t="shared" si="7"/>
        <v>0</v>
      </c>
      <c r="H75" s="157">
        <f t="shared" si="8"/>
        <v>0</v>
      </c>
      <c r="I75" s="157">
        <f t="shared" si="9"/>
        <v>0</v>
      </c>
    </row>
    <row r="76" spans="1:9" ht="14.25" customHeight="1">
      <c r="A76" s="221">
        <v>73</v>
      </c>
      <c r="B76" s="149"/>
      <c r="C76" s="149" t="s">
        <v>54</v>
      </c>
      <c r="D76" s="150"/>
      <c r="E76" s="157">
        <f t="shared" si="5"/>
        <v>0</v>
      </c>
      <c r="F76" s="157">
        <f t="shared" si="6"/>
        <v>0</v>
      </c>
      <c r="G76" s="157">
        <f t="shared" si="7"/>
        <v>0</v>
      </c>
      <c r="H76" s="157">
        <f t="shared" si="8"/>
        <v>0</v>
      </c>
      <c r="I76" s="157">
        <f t="shared" si="9"/>
        <v>0</v>
      </c>
    </row>
    <row r="77" spans="1:9" ht="14.25" customHeight="1">
      <c r="A77" s="221">
        <v>74</v>
      </c>
      <c r="B77" s="149"/>
      <c r="C77" s="149" t="s">
        <v>54</v>
      </c>
      <c r="D77" s="150"/>
      <c r="E77" s="157">
        <f t="shared" si="5"/>
        <v>0</v>
      </c>
      <c r="F77" s="157">
        <f t="shared" si="6"/>
        <v>0</v>
      </c>
      <c r="G77" s="157">
        <f t="shared" si="7"/>
        <v>0</v>
      </c>
      <c r="H77" s="157">
        <f t="shared" si="8"/>
        <v>0</v>
      </c>
      <c r="I77" s="157">
        <f t="shared" si="9"/>
        <v>0</v>
      </c>
    </row>
    <row r="78" spans="1:9" ht="14.25" customHeight="1">
      <c r="A78" s="221">
        <v>75</v>
      </c>
      <c r="B78" s="149"/>
      <c r="C78" s="149" t="s">
        <v>54</v>
      </c>
      <c r="D78" s="150"/>
      <c r="E78" s="157">
        <f t="shared" si="5"/>
        <v>0</v>
      </c>
      <c r="F78" s="157">
        <f t="shared" si="6"/>
        <v>0</v>
      </c>
      <c r="G78" s="157">
        <f t="shared" si="7"/>
        <v>0</v>
      </c>
      <c r="H78" s="157">
        <f t="shared" si="8"/>
        <v>0</v>
      </c>
      <c r="I78" s="157">
        <f t="shared" si="9"/>
        <v>0</v>
      </c>
    </row>
    <row r="79" spans="1:9" ht="14.25" customHeight="1">
      <c r="A79" s="221">
        <v>76</v>
      </c>
      <c r="B79" s="149"/>
      <c r="C79" s="149" t="s">
        <v>54</v>
      </c>
      <c r="D79" s="150"/>
      <c r="E79" s="157">
        <f t="shared" si="5"/>
        <v>0</v>
      </c>
      <c r="F79" s="157">
        <f t="shared" si="6"/>
        <v>0</v>
      </c>
      <c r="G79" s="157">
        <f t="shared" si="7"/>
        <v>0</v>
      </c>
      <c r="H79" s="157">
        <f t="shared" si="8"/>
        <v>0</v>
      </c>
      <c r="I79" s="157">
        <f t="shared" si="9"/>
        <v>0</v>
      </c>
    </row>
    <row r="80" spans="1:9" ht="14.25" customHeight="1">
      <c r="A80" s="221">
        <v>77</v>
      </c>
      <c r="B80" s="149"/>
      <c r="C80" s="149" t="s">
        <v>54</v>
      </c>
      <c r="D80" s="150"/>
      <c r="E80" s="157">
        <f t="shared" si="5"/>
        <v>0</v>
      </c>
      <c r="F80" s="157">
        <f t="shared" si="6"/>
        <v>0</v>
      </c>
      <c r="G80" s="157">
        <f t="shared" si="7"/>
        <v>0</v>
      </c>
      <c r="H80" s="157">
        <f t="shared" si="8"/>
        <v>0</v>
      </c>
      <c r="I80" s="157">
        <f t="shared" si="9"/>
        <v>0</v>
      </c>
    </row>
    <row r="81" spans="1:9" ht="14.25" customHeight="1">
      <c r="A81" s="221">
        <v>78</v>
      </c>
      <c r="B81" s="149"/>
      <c r="C81" s="149" t="s">
        <v>54</v>
      </c>
      <c r="D81" s="150"/>
      <c r="E81" s="157">
        <f t="shared" si="5"/>
        <v>0</v>
      </c>
      <c r="F81" s="157">
        <f t="shared" si="6"/>
        <v>0</v>
      </c>
      <c r="G81" s="157">
        <f t="shared" si="7"/>
        <v>0</v>
      </c>
      <c r="H81" s="157">
        <f t="shared" si="8"/>
        <v>0</v>
      </c>
      <c r="I81" s="157">
        <f t="shared" si="9"/>
        <v>0</v>
      </c>
    </row>
    <row r="82" spans="1:9" ht="14.25" customHeight="1">
      <c r="A82" s="221">
        <v>79</v>
      </c>
      <c r="B82" s="149"/>
      <c r="C82" s="149" t="s">
        <v>54</v>
      </c>
      <c r="D82" s="150"/>
      <c r="E82" s="157">
        <f t="shared" si="5"/>
        <v>0</v>
      </c>
      <c r="F82" s="157">
        <f t="shared" si="6"/>
        <v>0</v>
      </c>
      <c r="G82" s="157">
        <f t="shared" si="7"/>
        <v>0</v>
      </c>
      <c r="H82" s="157">
        <f t="shared" si="8"/>
        <v>0</v>
      </c>
      <c r="I82" s="157">
        <f t="shared" si="9"/>
        <v>0</v>
      </c>
    </row>
    <row r="83" spans="1:9" ht="14.25" customHeight="1">
      <c r="A83" s="221">
        <v>80</v>
      </c>
      <c r="B83" s="149"/>
      <c r="C83" s="149" t="s">
        <v>54</v>
      </c>
      <c r="D83" s="150"/>
      <c r="E83" s="157">
        <f t="shared" si="5"/>
        <v>0</v>
      </c>
      <c r="F83" s="157">
        <f t="shared" si="6"/>
        <v>0</v>
      </c>
      <c r="G83" s="157">
        <f t="shared" si="7"/>
        <v>0</v>
      </c>
      <c r="H83" s="157">
        <f t="shared" si="8"/>
        <v>0</v>
      </c>
      <c r="I83" s="157">
        <f t="shared" si="9"/>
        <v>0</v>
      </c>
    </row>
    <row r="84" spans="1:9" ht="14.25" customHeight="1">
      <c r="A84" s="221">
        <v>81</v>
      </c>
      <c r="B84" s="149"/>
      <c r="C84" s="149" t="s">
        <v>54</v>
      </c>
      <c r="D84" s="150"/>
      <c r="E84" s="157">
        <f t="shared" si="5"/>
        <v>0</v>
      </c>
      <c r="F84" s="157">
        <f t="shared" si="6"/>
        <v>0</v>
      </c>
      <c r="G84" s="157">
        <f t="shared" si="7"/>
        <v>0</v>
      </c>
      <c r="H84" s="157">
        <f t="shared" si="8"/>
        <v>0</v>
      </c>
      <c r="I84" s="157">
        <f t="shared" si="9"/>
        <v>0</v>
      </c>
    </row>
    <row r="85" spans="1:9" ht="14.25" customHeight="1">
      <c r="A85" s="221">
        <v>82</v>
      </c>
      <c r="B85" s="149"/>
      <c r="C85" s="149" t="s">
        <v>54</v>
      </c>
      <c r="D85" s="150"/>
      <c r="E85" s="157">
        <f t="shared" si="5"/>
        <v>0</v>
      </c>
      <c r="F85" s="157">
        <f t="shared" si="6"/>
        <v>0</v>
      </c>
      <c r="G85" s="157">
        <f t="shared" si="7"/>
        <v>0</v>
      </c>
      <c r="H85" s="157">
        <f t="shared" si="8"/>
        <v>0</v>
      </c>
      <c r="I85" s="157">
        <f t="shared" si="9"/>
        <v>0</v>
      </c>
    </row>
    <row r="86" spans="1:9" ht="14.25" customHeight="1">
      <c r="A86" s="221">
        <v>83</v>
      </c>
      <c r="B86" s="149"/>
      <c r="C86" s="149" t="s">
        <v>54</v>
      </c>
      <c r="D86" s="150"/>
      <c r="E86" s="157">
        <f t="shared" si="5"/>
        <v>0</v>
      </c>
      <c r="F86" s="157">
        <f t="shared" si="6"/>
        <v>0</v>
      </c>
      <c r="G86" s="157">
        <f t="shared" si="7"/>
        <v>0</v>
      </c>
      <c r="H86" s="157">
        <f t="shared" si="8"/>
        <v>0</v>
      </c>
      <c r="I86" s="157">
        <f t="shared" si="9"/>
        <v>0</v>
      </c>
    </row>
    <row r="87" spans="1:9" ht="14.25" customHeight="1">
      <c r="A87" s="221">
        <v>84</v>
      </c>
      <c r="B87" s="149"/>
      <c r="C87" s="149" t="s">
        <v>54</v>
      </c>
      <c r="D87" s="150"/>
      <c r="E87" s="157">
        <f t="shared" si="5"/>
        <v>0</v>
      </c>
      <c r="F87" s="157">
        <f t="shared" si="6"/>
        <v>0</v>
      </c>
      <c r="G87" s="157">
        <f t="shared" si="7"/>
        <v>0</v>
      </c>
      <c r="H87" s="157">
        <f t="shared" si="8"/>
        <v>0</v>
      </c>
      <c r="I87" s="157">
        <f t="shared" si="9"/>
        <v>0</v>
      </c>
    </row>
    <row r="88" spans="1:9" ht="14.25" customHeight="1">
      <c r="A88" s="221">
        <v>85</v>
      </c>
      <c r="B88" s="149"/>
      <c r="C88" s="149" t="s">
        <v>54</v>
      </c>
      <c r="D88" s="150"/>
      <c r="E88" s="157">
        <f t="shared" si="5"/>
        <v>0</v>
      </c>
      <c r="F88" s="157">
        <f t="shared" si="6"/>
        <v>0</v>
      </c>
      <c r="G88" s="157">
        <f t="shared" si="7"/>
        <v>0</v>
      </c>
      <c r="H88" s="157">
        <f t="shared" si="8"/>
        <v>0</v>
      </c>
      <c r="I88" s="157">
        <f t="shared" si="9"/>
        <v>0</v>
      </c>
    </row>
    <row r="89" spans="1:9" ht="14.25" customHeight="1">
      <c r="A89" s="221">
        <v>86</v>
      </c>
      <c r="B89" s="149"/>
      <c r="C89" s="149" t="s">
        <v>54</v>
      </c>
      <c r="D89" s="150"/>
      <c r="E89" s="157">
        <f t="shared" si="5"/>
        <v>0</v>
      </c>
      <c r="F89" s="157">
        <f t="shared" si="6"/>
        <v>0</v>
      </c>
      <c r="G89" s="157">
        <f t="shared" si="7"/>
        <v>0</v>
      </c>
      <c r="H89" s="157">
        <f t="shared" si="8"/>
        <v>0</v>
      </c>
      <c r="I89" s="157">
        <f t="shared" si="9"/>
        <v>0</v>
      </c>
    </row>
    <row r="90" spans="1:9" ht="14.25" customHeight="1">
      <c r="A90" s="221">
        <v>87</v>
      </c>
      <c r="B90" s="149"/>
      <c r="C90" s="149" t="s">
        <v>54</v>
      </c>
      <c r="D90" s="150"/>
      <c r="E90" s="157">
        <f t="shared" si="5"/>
        <v>0</v>
      </c>
      <c r="F90" s="157">
        <f t="shared" si="6"/>
        <v>0</v>
      </c>
      <c r="G90" s="157">
        <f t="shared" si="7"/>
        <v>0</v>
      </c>
      <c r="H90" s="157">
        <f t="shared" si="8"/>
        <v>0</v>
      </c>
      <c r="I90" s="157">
        <f t="shared" si="9"/>
        <v>0</v>
      </c>
    </row>
    <row r="91" spans="1:9" ht="14.25" customHeight="1">
      <c r="A91" s="221">
        <v>88</v>
      </c>
      <c r="B91" s="149"/>
      <c r="C91" s="149" t="s">
        <v>54</v>
      </c>
      <c r="D91" s="150"/>
      <c r="E91" s="157">
        <f t="shared" si="5"/>
        <v>0</v>
      </c>
      <c r="F91" s="157">
        <f t="shared" si="6"/>
        <v>0</v>
      </c>
      <c r="G91" s="157">
        <f t="shared" si="7"/>
        <v>0</v>
      </c>
      <c r="H91" s="157">
        <f t="shared" si="8"/>
        <v>0</v>
      </c>
      <c r="I91" s="157">
        <f t="shared" si="9"/>
        <v>0</v>
      </c>
    </row>
    <row r="92" spans="1:9" ht="14.25" customHeight="1">
      <c r="A92" s="221">
        <v>89</v>
      </c>
      <c r="B92" s="149"/>
      <c r="C92" s="149" t="s">
        <v>54</v>
      </c>
      <c r="D92" s="150"/>
      <c r="E92" s="157">
        <f t="shared" si="5"/>
        <v>0</v>
      </c>
      <c r="F92" s="157">
        <f t="shared" si="6"/>
        <v>0</v>
      </c>
      <c r="G92" s="157">
        <f t="shared" si="7"/>
        <v>0</v>
      </c>
      <c r="H92" s="157">
        <f t="shared" si="8"/>
        <v>0</v>
      </c>
      <c r="I92" s="157">
        <f t="shared" si="9"/>
        <v>0</v>
      </c>
    </row>
    <row r="93" spans="1:9" ht="14.25" customHeight="1">
      <c r="A93" s="221">
        <v>90</v>
      </c>
      <c r="B93" s="149"/>
      <c r="C93" s="149" t="s">
        <v>54</v>
      </c>
      <c r="D93" s="150"/>
      <c r="E93" s="157">
        <f t="shared" si="5"/>
        <v>0</v>
      </c>
      <c r="F93" s="157">
        <f t="shared" si="6"/>
        <v>0</v>
      </c>
      <c r="G93" s="157">
        <f t="shared" si="7"/>
        <v>0</v>
      </c>
      <c r="H93" s="157">
        <f t="shared" si="8"/>
        <v>0</v>
      </c>
      <c r="I93" s="157">
        <f t="shared" si="9"/>
        <v>0</v>
      </c>
    </row>
    <row r="94" spans="1:9" ht="14.25" customHeight="1">
      <c r="A94" s="221">
        <v>91</v>
      </c>
      <c r="B94" s="149"/>
      <c r="C94" s="149" t="s">
        <v>54</v>
      </c>
      <c r="D94" s="150"/>
      <c r="E94" s="157">
        <f t="shared" si="5"/>
        <v>0</v>
      </c>
      <c r="F94" s="157">
        <f t="shared" si="6"/>
        <v>0</v>
      </c>
      <c r="G94" s="157">
        <f t="shared" si="7"/>
        <v>0</v>
      </c>
      <c r="H94" s="157">
        <f t="shared" si="8"/>
        <v>0</v>
      </c>
      <c r="I94" s="157">
        <f t="shared" si="9"/>
        <v>0</v>
      </c>
    </row>
    <row r="95" spans="1:9" ht="14.25" customHeight="1">
      <c r="A95" s="221">
        <v>92</v>
      </c>
      <c r="B95" s="149"/>
      <c r="C95" s="149" t="s">
        <v>54</v>
      </c>
      <c r="D95" s="150"/>
      <c r="E95" s="157">
        <f t="shared" si="5"/>
        <v>0</v>
      </c>
      <c r="F95" s="157">
        <f t="shared" si="6"/>
        <v>0</v>
      </c>
      <c r="G95" s="157">
        <f t="shared" si="7"/>
        <v>0</v>
      </c>
      <c r="H95" s="157">
        <f t="shared" si="8"/>
        <v>0</v>
      </c>
      <c r="I95" s="157">
        <f t="shared" si="9"/>
        <v>0</v>
      </c>
    </row>
    <row r="96" spans="1:9" ht="14.25" customHeight="1">
      <c r="A96" s="221">
        <v>93</v>
      </c>
      <c r="B96" s="149"/>
      <c r="C96" s="149" t="s">
        <v>54</v>
      </c>
      <c r="D96" s="150"/>
      <c r="E96" s="157">
        <f t="shared" si="5"/>
        <v>0</v>
      </c>
      <c r="F96" s="157">
        <f t="shared" si="6"/>
        <v>0</v>
      </c>
      <c r="G96" s="157">
        <f t="shared" si="7"/>
        <v>0</v>
      </c>
      <c r="H96" s="157">
        <f t="shared" si="8"/>
        <v>0</v>
      </c>
      <c r="I96" s="157">
        <f t="shared" si="9"/>
        <v>0</v>
      </c>
    </row>
    <row r="97" spans="1:9" ht="14.25" customHeight="1">
      <c r="A97" s="221">
        <v>94</v>
      </c>
      <c r="B97" s="149"/>
      <c r="C97" s="149" t="s">
        <v>54</v>
      </c>
      <c r="D97" s="150"/>
      <c r="E97" s="157">
        <f t="shared" si="5"/>
        <v>0</v>
      </c>
      <c r="F97" s="157">
        <f t="shared" si="6"/>
        <v>0</v>
      </c>
      <c r="G97" s="157">
        <f t="shared" si="7"/>
        <v>0</v>
      </c>
      <c r="H97" s="157">
        <f t="shared" si="8"/>
        <v>0</v>
      </c>
      <c r="I97" s="157">
        <f t="shared" si="9"/>
        <v>0</v>
      </c>
    </row>
    <row r="98" spans="1:9" ht="14.25" customHeight="1">
      <c r="A98" s="221">
        <v>95</v>
      </c>
      <c r="B98" s="149"/>
      <c r="C98" s="149" t="s">
        <v>54</v>
      </c>
      <c r="D98" s="150"/>
      <c r="E98" s="157">
        <f t="shared" si="5"/>
        <v>0</v>
      </c>
      <c r="F98" s="157">
        <f t="shared" si="6"/>
        <v>0</v>
      </c>
      <c r="G98" s="157">
        <f t="shared" si="7"/>
        <v>0</v>
      </c>
      <c r="H98" s="157">
        <f t="shared" si="8"/>
        <v>0</v>
      </c>
      <c r="I98" s="157">
        <f t="shared" si="9"/>
        <v>0</v>
      </c>
    </row>
    <row r="99" spans="1:9" ht="14.25" customHeight="1">
      <c r="A99" s="221">
        <v>96</v>
      </c>
      <c r="B99" s="149"/>
      <c r="C99" s="149" t="s">
        <v>54</v>
      </c>
      <c r="D99" s="150"/>
      <c r="E99" s="157">
        <f t="shared" si="5"/>
        <v>0</v>
      </c>
      <c r="F99" s="157">
        <f t="shared" si="6"/>
        <v>0</v>
      </c>
      <c r="G99" s="157">
        <f t="shared" si="7"/>
        <v>0</v>
      </c>
      <c r="H99" s="157">
        <f t="shared" si="8"/>
        <v>0</v>
      </c>
      <c r="I99" s="157">
        <f t="shared" si="9"/>
        <v>0</v>
      </c>
    </row>
    <row r="100" spans="1:9" ht="14.25" customHeight="1">
      <c r="A100" s="221">
        <v>97</v>
      </c>
      <c r="B100" s="149"/>
      <c r="C100" s="149" t="s">
        <v>54</v>
      </c>
      <c r="D100" s="150"/>
      <c r="E100" s="157">
        <f t="shared" si="5"/>
        <v>0</v>
      </c>
      <c r="F100" s="157">
        <f t="shared" si="6"/>
        <v>0</v>
      </c>
      <c r="G100" s="157">
        <f t="shared" si="7"/>
        <v>0</v>
      </c>
      <c r="H100" s="157">
        <f t="shared" si="8"/>
        <v>0</v>
      </c>
      <c r="I100" s="157">
        <f t="shared" si="9"/>
        <v>0</v>
      </c>
    </row>
    <row r="101" spans="1:9" ht="14.25" customHeight="1">
      <c r="A101" s="221">
        <v>98</v>
      </c>
      <c r="B101" s="149"/>
      <c r="C101" s="149" t="s">
        <v>54</v>
      </c>
      <c r="D101" s="150"/>
      <c r="E101" s="157">
        <f t="shared" si="5"/>
        <v>0</v>
      </c>
      <c r="F101" s="157">
        <f t="shared" si="6"/>
        <v>0</v>
      </c>
      <c r="G101" s="157">
        <f t="shared" si="7"/>
        <v>0</v>
      </c>
      <c r="H101" s="157">
        <f t="shared" si="8"/>
        <v>0</v>
      </c>
      <c r="I101" s="157">
        <f t="shared" si="9"/>
        <v>0</v>
      </c>
    </row>
    <row r="102" spans="1:9" ht="14.25" customHeight="1">
      <c r="A102" s="221">
        <v>99</v>
      </c>
      <c r="B102" s="162"/>
      <c r="C102" s="162" t="s">
        <v>54</v>
      </c>
      <c r="D102" s="211"/>
      <c r="E102" s="157">
        <f t="shared" si="5"/>
        <v>0</v>
      </c>
      <c r="F102" s="157">
        <f t="shared" si="6"/>
        <v>0</v>
      </c>
      <c r="G102" s="157">
        <f t="shared" si="7"/>
        <v>0</v>
      </c>
      <c r="H102" s="157">
        <f t="shared" si="8"/>
        <v>0</v>
      </c>
      <c r="I102" s="157">
        <f t="shared" si="9"/>
        <v>0</v>
      </c>
    </row>
    <row r="103" spans="1:9" ht="14.25" customHeight="1">
      <c r="A103" s="221">
        <v>100</v>
      </c>
      <c r="B103" s="149"/>
      <c r="C103" s="149" t="s">
        <v>54</v>
      </c>
      <c r="D103" s="150"/>
      <c r="E103" s="157">
        <f t="shared" si="5"/>
        <v>0</v>
      </c>
      <c r="F103" s="157">
        <f t="shared" si="6"/>
        <v>0</v>
      </c>
      <c r="G103" s="157">
        <f t="shared" si="7"/>
        <v>0</v>
      </c>
      <c r="H103" s="157">
        <f t="shared" si="8"/>
        <v>0</v>
      </c>
      <c r="I103" s="157">
        <f t="shared" si="9"/>
        <v>0</v>
      </c>
    </row>
    <row r="104" spans="1:9" s="143" customFormat="1" ht="14.25" customHeight="1">
      <c r="A104" s="352" t="s">
        <v>5</v>
      </c>
      <c r="B104" s="308"/>
      <c r="C104" s="344"/>
      <c r="D104" s="155">
        <f>SUM(D4:D103)</f>
        <v>0</v>
      </c>
      <c r="E104" s="158">
        <f t="shared" ref="E104:F104" si="10">SUM(E4:E103)</f>
        <v>0</v>
      </c>
      <c r="F104" s="158">
        <f t="shared" si="10"/>
        <v>0</v>
      </c>
      <c r="G104" s="158">
        <f>SUM(G4:G103)</f>
        <v>0</v>
      </c>
      <c r="H104" s="158">
        <f t="shared" ref="H104:I104" si="11">SUM(H4:H103)</f>
        <v>0</v>
      </c>
      <c r="I104" s="158">
        <f t="shared" si="11"/>
        <v>0</v>
      </c>
    </row>
    <row r="197" spans="8:8" ht="16.5" customHeight="1">
      <c r="H197" t="s">
        <v>104</v>
      </c>
    </row>
    <row r="198" spans="8:8" ht="16.5" customHeight="1">
      <c r="H198" t="s">
        <v>104</v>
      </c>
    </row>
  </sheetData>
  <sheetProtection formatColumns="0" formatRows="0"/>
  <mergeCells count="5">
    <mergeCell ref="A1:D1"/>
    <mergeCell ref="A104:C104"/>
    <mergeCell ref="D2:D3"/>
    <mergeCell ref="B2:B3"/>
    <mergeCell ref="A2:A3"/>
  </mergeCells>
  <pageMargins left="0.39370078740157483" right="0.19685039370078741" top="0.78740157480314965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8"/>
  <dimension ref="A1:D103"/>
  <sheetViews>
    <sheetView zoomScaleNormal="100" zoomScaleSheetLayoutView="100" workbookViewId="0">
      <pane ySplit="2" topLeftCell="A3" activePane="bottomLeft" state="frozen"/>
      <selection pane="bottomLeft" sqref="A1:D1"/>
    </sheetView>
  </sheetViews>
  <sheetFormatPr baseColWidth="10" defaultRowHeight="15" customHeight="1"/>
  <cols>
    <col min="1" max="1" width="4" style="143" bestFit="1" customWidth="1"/>
    <col min="2" max="2" width="71.7109375" style="143" customWidth="1"/>
    <col min="3" max="3" width="68.42578125" style="143" customWidth="1"/>
    <col min="4" max="4" width="7.28515625" style="143" bestFit="1" customWidth="1"/>
    <col min="5" max="16384" width="11.42578125" style="143"/>
  </cols>
  <sheetData>
    <row r="1" spans="1:4" ht="15.75" customHeight="1">
      <c r="A1" s="359" t="s">
        <v>125</v>
      </c>
      <c r="B1" s="360"/>
      <c r="C1" s="360"/>
      <c r="D1" s="360"/>
    </row>
    <row r="2" spans="1:4" s="144" customFormat="1" ht="14.25" customHeight="1">
      <c r="A2" s="164" t="s">
        <v>173</v>
      </c>
      <c r="B2" s="148" t="s">
        <v>174</v>
      </c>
      <c r="C2" s="148" t="s">
        <v>39</v>
      </c>
      <c r="D2" s="182" t="s">
        <v>4</v>
      </c>
    </row>
    <row r="3" spans="1:4" s="144" customFormat="1" ht="14.25" customHeight="1">
      <c r="A3" s="222">
        <v>1</v>
      </c>
      <c r="B3" s="145"/>
      <c r="C3" s="145"/>
      <c r="D3" s="180"/>
    </row>
    <row r="4" spans="1:4" s="144" customFormat="1" ht="14.25" customHeight="1">
      <c r="A4" s="222">
        <v>2</v>
      </c>
      <c r="B4" s="145"/>
      <c r="C4" s="145"/>
      <c r="D4" s="180"/>
    </row>
    <row r="5" spans="1:4" s="144" customFormat="1" ht="14.25" customHeight="1">
      <c r="A5" s="222">
        <v>3</v>
      </c>
      <c r="B5" s="145"/>
      <c r="C5" s="145"/>
      <c r="D5" s="180"/>
    </row>
    <row r="6" spans="1:4" s="144" customFormat="1" ht="14.25" customHeight="1">
      <c r="A6" s="222">
        <v>4</v>
      </c>
      <c r="B6" s="145"/>
      <c r="C6" s="145"/>
      <c r="D6" s="180"/>
    </row>
    <row r="7" spans="1:4" s="144" customFormat="1" ht="14.25" customHeight="1">
      <c r="A7" s="222">
        <v>5</v>
      </c>
      <c r="B7" s="145"/>
      <c r="C7" s="145"/>
      <c r="D7" s="180"/>
    </row>
    <row r="8" spans="1:4" s="144" customFormat="1" ht="14.25" customHeight="1">
      <c r="A8" s="222">
        <v>6</v>
      </c>
      <c r="B8" s="145"/>
      <c r="C8" s="145"/>
      <c r="D8" s="180"/>
    </row>
    <row r="9" spans="1:4" s="144" customFormat="1" ht="14.25" customHeight="1">
      <c r="A9" s="222">
        <v>7</v>
      </c>
      <c r="B9" s="145"/>
      <c r="C9" s="145"/>
      <c r="D9" s="180"/>
    </row>
    <row r="10" spans="1:4" s="144" customFormat="1" ht="14.25" customHeight="1">
      <c r="A10" s="222">
        <v>8</v>
      </c>
      <c r="B10" s="145"/>
      <c r="C10" s="145"/>
      <c r="D10" s="180"/>
    </row>
    <row r="11" spans="1:4" s="144" customFormat="1" ht="14.25" customHeight="1">
      <c r="A11" s="222">
        <v>9</v>
      </c>
      <c r="B11" s="145"/>
      <c r="C11" s="145"/>
      <c r="D11" s="180"/>
    </row>
    <row r="12" spans="1:4" s="144" customFormat="1" ht="14.25" customHeight="1">
      <c r="A12" s="222">
        <v>10</v>
      </c>
      <c r="B12" s="145"/>
      <c r="C12" s="145"/>
      <c r="D12" s="180"/>
    </row>
    <row r="13" spans="1:4" s="144" customFormat="1" ht="14.25" customHeight="1">
      <c r="A13" s="222">
        <v>11</v>
      </c>
      <c r="B13" s="145"/>
      <c r="C13" s="145"/>
      <c r="D13" s="180"/>
    </row>
    <row r="14" spans="1:4" s="144" customFormat="1" ht="14.25" customHeight="1">
      <c r="A14" s="222">
        <v>12</v>
      </c>
      <c r="B14" s="145"/>
      <c r="C14" s="145"/>
      <c r="D14" s="180"/>
    </row>
    <row r="15" spans="1:4" s="144" customFormat="1" ht="14.25" customHeight="1">
      <c r="A15" s="222">
        <v>13</v>
      </c>
      <c r="B15" s="145"/>
      <c r="C15" s="145"/>
      <c r="D15" s="180"/>
    </row>
    <row r="16" spans="1:4" s="144" customFormat="1" ht="14.25" customHeight="1">
      <c r="A16" s="222">
        <v>14</v>
      </c>
      <c r="B16" s="145"/>
      <c r="C16" s="145"/>
      <c r="D16" s="180"/>
    </row>
    <row r="17" spans="1:4" s="144" customFormat="1" ht="14.25" customHeight="1">
      <c r="A17" s="222">
        <v>15</v>
      </c>
      <c r="B17" s="145"/>
      <c r="C17" s="145"/>
      <c r="D17" s="180"/>
    </row>
    <row r="18" spans="1:4" s="144" customFormat="1" ht="14.25" customHeight="1">
      <c r="A18" s="222">
        <v>16</v>
      </c>
      <c r="B18" s="145"/>
      <c r="C18" s="145"/>
      <c r="D18" s="180"/>
    </row>
    <row r="19" spans="1:4" s="144" customFormat="1" ht="14.25" customHeight="1">
      <c r="A19" s="222">
        <v>17</v>
      </c>
      <c r="B19" s="145"/>
      <c r="C19" s="145"/>
      <c r="D19" s="180"/>
    </row>
    <row r="20" spans="1:4" s="144" customFormat="1" ht="14.25" customHeight="1">
      <c r="A20" s="222">
        <v>18</v>
      </c>
      <c r="B20" s="145"/>
      <c r="C20" s="145"/>
      <c r="D20" s="180"/>
    </row>
    <row r="21" spans="1:4" ht="14.25" customHeight="1">
      <c r="A21" s="222">
        <v>19</v>
      </c>
      <c r="B21" s="145"/>
      <c r="C21" s="145"/>
      <c r="D21" s="180"/>
    </row>
    <row r="22" spans="1:4" ht="14.25" customHeight="1">
      <c r="A22" s="222">
        <v>20</v>
      </c>
      <c r="B22" s="145"/>
      <c r="C22" s="145"/>
      <c r="D22" s="180"/>
    </row>
    <row r="23" spans="1:4" ht="14.25" customHeight="1">
      <c r="A23" s="222">
        <v>21</v>
      </c>
      <c r="B23" s="145"/>
      <c r="C23" s="145"/>
      <c r="D23" s="180"/>
    </row>
    <row r="24" spans="1:4" ht="14.25" customHeight="1">
      <c r="A24" s="222">
        <v>22</v>
      </c>
      <c r="B24" s="145"/>
      <c r="C24" s="145"/>
      <c r="D24" s="180"/>
    </row>
    <row r="25" spans="1:4" ht="14.25" customHeight="1">
      <c r="A25" s="222">
        <v>23</v>
      </c>
      <c r="B25" s="145"/>
      <c r="C25" s="145"/>
      <c r="D25" s="180"/>
    </row>
    <row r="26" spans="1:4" ht="14.25" customHeight="1">
      <c r="A26" s="222">
        <v>24</v>
      </c>
      <c r="B26" s="145"/>
      <c r="C26" s="145"/>
      <c r="D26" s="180"/>
    </row>
    <row r="27" spans="1:4" ht="14.25" customHeight="1">
      <c r="A27" s="222">
        <v>25</v>
      </c>
      <c r="B27" s="145"/>
      <c r="C27" s="145"/>
      <c r="D27" s="180"/>
    </row>
    <row r="28" spans="1:4" ht="14.25" customHeight="1">
      <c r="A28" s="222">
        <v>26</v>
      </c>
      <c r="B28" s="145"/>
      <c r="C28" s="145"/>
      <c r="D28" s="180"/>
    </row>
    <row r="29" spans="1:4" ht="14.25" customHeight="1">
      <c r="A29" s="222">
        <v>27</v>
      </c>
      <c r="B29" s="145"/>
      <c r="C29" s="145"/>
      <c r="D29" s="180"/>
    </row>
    <row r="30" spans="1:4" ht="14.25" customHeight="1">
      <c r="A30" s="222">
        <v>28</v>
      </c>
      <c r="B30" s="145"/>
      <c r="C30" s="145"/>
      <c r="D30" s="180"/>
    </row>
    <row r="31" spans="1:4" ht="14.25" customHeight="1">
      <c r="A31" s="222">
        <v>29</v>
      </c>
      <c r="B31" s="145"/>
      <c r="C31" s="145"/>
      <c r="D31" s="180"/>
    </row>
    <row r="32" spans="1:4" ht="14.25" customHeight="1">
      <c r="A32" s="222">
        <v>30</v>
      </c>
      <c r="B32" s="145"/>
      <c r="C32" s="145"/>
      <c r="D32" s="180"/>
    </row>
    <row r="33" spans="1:4" ht="14.25" customHeight="1">
      <c r="A33" s="222">
        <v>31</v>
      </c>
      <c r="B33" s="145"/>
      <c r="C33" s="145"/>
      <c r="D33" s="180"/>
    </row>
    <row r="34" spans="1:4" ht="14.25" customHeight="1">
      <c r="A34" s="222">
        <v>32</v>
      </c>
      <c r="B34" s="145"/>
      <c r="C34" s="145"/>
      <c r="D34" s="180"/>
    </row>
    <row r="35" spans="1:4" ht="14.25" customHeight="1">
      <c r="A35" s="222">
        <v>33</v>
      </c>
      <c r="B35" s="145"/>
      <c r="C35" s="145"/>
      <c r="D35" s="180"/>
    </row>
    <row r="36" spans="1:4" ht="14.25" customHeight="1">
      <c r="A36" s="222">
        <v>34</v>
      </c>
      <c r="B36" s="145"/>
      <c r="C36" s="145"/>
      <c r="D36" s="180"/>
    </row>
    <row r="37" spans="1:4" ht="14.25" customHeight="1">
      <c r="A37" s="222">
        <v>35</v>
      </c>
      <c r="B37" s="145"/>
      <c r="C37" s="145"/>
      <c r="D37" s="180"/>
    </row>
    <row r="38" spans="1:4" ht="14.25" customHeight="1">
      <c r="A38" s="222">
        <v>36</v>
      </c>
      <c r="B38" s="145"/>
      <c r="C38" s="145"/>
      <c r="D38" s="180"/>
    </row>
    <row r="39" spans="1:4" ht="14.25" customHeight="1">
      <c r="A39" s="222">
        <v>37</v>
      </c>
      <c r="B39" s="145"/>
      <c r="C39" s="145"/>
      <c r="D39" s="180"/>
    </row>
    <row r="40" spans="1:4" ht="14.25" customHeight="1">
      <c r="A40" s="222">
        <v>38</v>
      </c>
      <c r="B40" s="145"/>
      <c r="C40" s="145"/>
      <c r="D40" s="180"/>
    </row>
    <row r="41" spans="1:4" ht="14.25" customHeight="1">
      <c r="A41" s="222">
        <v>39</v>
      </c>
      <c r="B41" s="145"/>
      <c r="C41" s="145"/>
      <c r="D41" s="180"/>
    </row>
    <row r="42" spans="1:4" ht="14.25" customHeight="1">
      <c r="A42" s="222">
        <v>40</v>
      </c>
      <c r="B42" s="145"/>
      <c r="C42" s="145"/>
      <c r="D42" s="180"/>
    </row>
    <row r="43" spans="1:4" ht="14.25" customHeight="1">
      <c r="A43" s="222">
        <v>41</v>
      </c>
      <c r="B43" s="145"/>
      <c r="C43" s="145"/>
      <c r="D43" s="180"/>
    </row>
    <row r="44" spans="1:4" ht="14.25" customHeight="1">
      <c r="A44" s="222">
        <v>42</v>
      </c>
      <c r="B44" s="145"/>
      <c r="C44" s="145"/>
      <c r="D44" s="180"/>
    </row>
    <row r="45" spans="1:4" ht="14.25" customHeight="1">
      <c r="A45" s="222">
        <v>43</v>
      </c>
      <c r="B45" s="145"/>
      <c r="C45" s="145"/>
      <c r="D45" s="180"/>
    </row>
    <row r="46" spans="1:4" ht="14.25" customHeight="1">
      <c r="A46" s="222">
        <v>44</v>
      </c>
      <c r="B46" s="145"/>
      <c r="C46" s="145"/>
      <c r="D46" s="180"/>
    </row>
    <row r="47" spans="1:4" ht="14.25" customHeight="1">
      <c r="A47" s="222">
        <v>45</v>
      </c>
      <c r="B47" s="145"/>
      <c r="C47" s="145"/>
      <c r="D47" s="180"/>
    </row>
    <row r="48" spans="1:4" ht="14.25" customHeight="1">
      <c r="A48" s="222">
        <v>46</v>
      </c>
      <c r="B48" s="145"/>
      <c r="C48" s="145"/>
      <c r="D48" s="180"/>
    </row>
    <row r="49" spans="1:4" ht="14.25" customHeight="1">
      <c r="A49" s="222">
        <v>47</v>
      </c>
      <c r="B49" s="145"/>
      <c r="C49" s="145"/>
      <c r="D49" s="180"/>
    </row>
    <row r="50" spans="1:4" ht="14.25" customHeight="1">
      <c r="A50" s="222">
        <v>48</v>
      </c>
      <c r="B50" s="145"/>
      <c r="C50" s="145"/>
      <c r="D50" s="180"/>
    </row>
    <row r="51" spans="1:4" ht="14.25" customHeight="1">
      <c r="A51" s="222">
        <v>49</v>
      </c>
      <c r="B51" s="145"/>
      <c r="C51" s="145"/>
      <c r="D51" s="180"/>
    </row>
    <row r="52" spans="1:4" ht="14.25" customHeight="1">
      <c r="A52" s="222">
        <v>50</v>
      </c>
      <c r="B52" s="145"/>
      <c r="C52" s="145"/>
      <c r="D52" s="180"/>
    </row>
    <row r="53" spans="1:4" ht="14.25" customHeight="1">
      <c r="A53" s="222">
        <v>51</v>
      </c>
      <c r="B53" s="145"/>
      <c r="C53" s="145"/>
      <c r="D53" s="180"/>
    </row>
    <row r="54" spans="1:4" ht="14.25" customHeight="1">
      <c r="A54" s="222">
        <v>52</v>
      </c>
      <c r="B54" s="145"/>
      <c r="C54" s="145"/>
      <c r="D54" s="180"/>
    </row>
    <row r="55" spans="1:4" ht="14.25" customHeight="1">
      <c r="A55" s="222">
        <v>53</v>
      </c>
      <c r="B55" s="145"/>
      <c r="C55" s="145"/>
      <c r="D55" s="180"/>
    </row>
    <row r="56" spans="1:4" ht="14.25" customHeight="1">
      <c r="A56" s="222">
        <v>54</v>
      </c>
      <c r="B56" s="145"/>
      <c r="C56" s="145"/>
      <c r="D56" s="180"/>
    </row>
    <row r="57" spans="1:4" ht="14.25" customHeight="1">
      <c r="A57" s="222">
        <v>55</v>
      </c>
      <c r="B57" s="145"/>
      <c r="C57" s="145"/>
      <c r="D57" s="180"/>
    </row>
    <row r="58" spans="1:4" ht="14.25" customHeight="1">
      <c r="A58" s="222">
        <v>56</v>
      </c>
      <c r="B58" s="145"/>
      <c r="C58" s="145"/>
      <c r="D58" s="180"/>
    </row>
    <row r="59" spans="1:4" ht="14.25" customHeight="1">
      <c r="A59" s="222">
        <v>57</v>
      </c>
      <c r="B59" s="145"/>
      <c r="C59" s="145"/>
      <c r="D59" s="180"/>
    </row>
    <row r="60" spans="1:4" ht="14.25" customHeight="1">
      <c r="A60" s="222">
        <v>58</v>
      </c>
      <c r="B60" s="145"/>
      <c r="C60" s="145"/>
      <c r="D60" s="180"/>
    </row>
    <row r="61" spans="1:4" ht="14.25" customHeight="1">
      <c r="A61" s="222">
        <v>59</v>
      </c>
      <c r="B61" s="145"/>
      <c r="C61" s="145"/>
      <c r="D61" s="180"/>
    </row>
    <row r="62" spans="1:4" ht="14.25" customHeight="1">
      <c r="A62" s="222">
        <v>60</v>
      </c>
      <c r="B62" s="145"/>
      <c r="C62" s="145"/>
      <c r="D62" s="180"/>
    </row>
    <row r="63" spans="1:4" ht="14.25" customHeight="1">
      <c r="A63" s="222">
        <v>61</v>
      </c>
      <c r="B63" s="145"/>
      <c r="C63" s="145"/>
      <c r="D63" s="180"/>
    </row>
    <row r="64" spans="1:4" ht="14.25" customHeight="1">
      <c r="A64" s="222">
        <v>62</v>
      </c>
      <c r="B64" s="145"/>
      <c r="C64" s="145"/>
      <c r="D64" s="180"/>
    </row>
    <row r="65" spans="1:4" ht="14.25" customHeight="1">
      <c r="A65" s="222">
        <v>63</v>
      </c>
      <c r="B65" s="145"/>
      <c r="C65" s="145"/>
      <c r="D65" s="180"/>
    </row>
    <row r="66" spans="1:4" ht="14.25" customHeight="1">
      <c r="A66" s="222">
        <v>64</v>
      </c>
      <c r="B66" s="145"/>
      <c r="C66" s="145"/>
      <c r="D66" s="180"/>
    </row>
    <row r="67" spans="1:4" ht="14.25" customHeight="1">
      <c r="A67" s="222">
        <v>65</v>
      </c>
      <c r="B67" s="145"/>
      <c r="C67" s="145"/>
      <c r="D67" s="180"/>
    </row>
    <row r="68" spans="1:4" ht="14.25" customHeight="1">
      <c r="A68" s="222">
        <v>66</v>
      </c>
      <c r="B68" s="145"/>
      <c r="C68" s="145"/>
      <c r="D68" s="180"/>
    </row>
    <row r="69" spans="1:4" ht="14.25" customHeight="1">
      <c r="A69" s="222">
        <v>67</v>
      </c>
      <c r="B69" s="145"/>
      <c r="C69" s="145"/>
      <c r="D69" s="180"/>
    </row>
    <row r="70" spans="1:4" ht="14.25" customHeight="1">
      <c r="A70" s="222">
        <v>68</v>
      </c>
      <c r="B70" s="145"/>
      <c r="C70" s="145"/>
      <c r="D70" s="180"/>
    </row>
    <row r="71" spans="1:4" ht="14.25" customHeight="1">
      <c r="A71" s="222">
        <v>69</v>
      </c>
      <c r="B71" s="145"/>
      <c r="C71" s="145"/>
      <c r="D71" s="180"/>
    </row>
    <row r="72" spans="1:4" ht="14.25" customHeight="1">
      <c r="A72" s="222">
        <v>70</v>
      </c>
      <c r="B72" s="145"/>
      <c r="C72" s="145"/>
      <c r="D72" s="180"/>
    </row>
    <row r="73" spans="1:4" ht="14.25" customHeight="1">
      <c r="A73" s="222">
        <v>71</v>
      </c>
      <c r="B73" s="145"/>
      <c r="C73" s="145"/>
      <c r="D73" s="180"/>
    </row>
    <row r="74" spans="1:4" ht="14.25" customHeight="1">
      <c r="A74" s="222">
        <v>72</v>
      </c>
      <c r="B74" s="145"/>
      <c r="C74" s="145"/>
      <c r="D74" s="180"/>
    </row>
    <row r="75" spans="1:4" ht="14.25" customHeight="1">
      <c r="A75" s="222">
        <v>73</v>
      </c>
      <c r="B75" s="145"/>
      <c r="C75" s="145"/>
      <c r="D75" s="180"/>
    </row>
    <row r="76" spans="1:4" ht="14.25" customHeight="1">
      <c r="A76" s="222">
        <v>74</v>
      </c>
      <c r="B76" s="145"/>
      <c r="C76" s="145"/>
      <c r="D76" s="180"/>
    </row>
    <row r="77" spans="1:4" ht="14.25" customHeight="1">
      <c r="A77" s="222">
        <v>75</v>
      </c>
      <c r="B77" s="145"/>
      <c r="C77" s="145"/>
      <c r="D77" s="180"/>
    </row>
    <row r="78" spans="1:4" ht="14.25" customHeight="1">
      <c r="A78" s="222">
        <v>76</v>
      </c>
      <c r="B78" s="145"/>
      <c r="C78" s="145"/>
      <c r="D78" s="180"/>
    </row>
    <row r="79" spans="1:4" ht="14.25" customHeight="1">
      <c r="A79" s="222">
        <v>77</v>
      </c>
      <c r="B79" s="145"/>
      <c r="C79" s="145"/>
      <c r="D79" s="180"/>
    </row>
    <row r="80" spans="1:4" ht="14.25" customHeight="1">
      <c r="A80" s="222">
        <v>78</v>
      </c>
      <c r="B80" s="145"/>
      <c r="C80" s="145"/>
      <c r="D80" s="180"/>
    </row>
    <row r="81" spans="1:4" ht="14.25" customHeight="1">
      <c r="A81" s="222">
        <v>79</v>
      </c>
      <c r="B81" s="145"/>
      <c r="C81" s="145"/>
      <c r="D81" s="180"/>
    </row>
    <row r="82" spans="1:4" ht="14.25" customHeight="1">
      <c r="A82" s="222">
        <v>80</v>
      </c>
      <c r="B82" s="145"/>
      <c r="C82" s="145"/>
      <c r="D82" s="180"/>
    </row>
    <row r="83" spans="1:4" ht="14.25" customHeight="1">
      <c r="A83" s="222">
        <v>81</v>
      </c>
      <c r="B83" s="145"/>
      <c r="C83" s="145"/>
      <c r="D83" s="180"/>
    </row>
    <row r="84" spans="1:4" ht="14.25" customHeight="1">
      <c r="A84" s="222">
        <v>82</v>
      </c>
      <c r="B84" s="145"/>
      <c r="C84" s="145"/>
      <c r="D84" s="180"/>
    </row>
    <row r="85" spans="1:4" ht="14.25" customHeight="1">
      <c r="A85" s="222">
        <v>83</v>
      </c>
      <c r="B85" s="145"/>
      <c r="C85" s="145"/>
      <c r="D85" s="180"/>
    </row>
    <row r="86" spans="1:4" ht="14.25" customHeight="1">
      <c r="A86" s="222">
        <v>84</v>
      </c>
      <c r="B86" s="145"/>
      <c r="C86" s="145"/>
      <c r="D86" s="180"/>
    </row>
    <row r="87" spans="1:4" ht="14.25" customHeight="1">
      <c r="A87" s="222">
        <v>85</v>
      </c>
      <c r="B87" s="145"/>
      <c r="C87" s="145"/>
      <c r="D87" s="180"/>
    </row>
    <row r="88" spans="1:4" ht="14.25" customHeight="1">
      <c r="A88" s="222">
        <v>86</v>
      </c>
      <c r="B88" s="145"/>
      <c r="C88" s="145"/>
      <c r="D88" s="180"/>
    </row>
    <row r="89" spans="1:4" ht="14.25" customHeight="1">
      <c r="A89" s="222">
        <v>87</v>
      </c>
      <c r="B89" s="145"/>
      <c r="C89" s="145"/>
      <c r="D89" s="180"/>
    </row>
    <row r="90" spans="1:4" ht="14.25" customHeight="1">
      <c r="A90" s="222">
        <v>88</v>
      </c>
      <c r="B90" s="145"/>
      <c r="C90" s="145"/>
      <c r="D90" s="180"/>
    </row>
    <row r="91" spans="1:4" ht="14.25" customHeight="1">
      <c r="A91" s="222">
        <v>89</v>
      </c>
      <c r="B91" s="145"/>
      <c r="C91" s="145"/>
      <c r="D91" s="180"/>
    </row>
    <row r="92" spans="1:4" ht="14.25" customHeight="1">
      <c r="A92" s="222">
        <v>90</v>
      </c>
      <c r="B92" s="145"/>
      <c r="C92" s="145"/>
      <c r="D92" s="180"/>
    </row>
    <row r="93" spans="1:4" ht="14.25" customHeight="1">
      <c r="A93" s="222">
        <v>91</v>
      </c>
      <c r="B93" s="145"/>
      <c r="C93" s="145"/>
      <c r="D93" s="180"/>
    </row>
    <row r="94" spans="1:4" ht="14.25" customHeight="1">
      <c r="A94" s="222">
        <v>92</v>
      </c>
      <c r="B94" s="145"/>
      <c r="C94" s="145"/>
      <c r="D94" s="180"/>
    </row>
    <row r="95" spans="1:4" ht="14.25" customHeight="1">
      <c r="A95" s="222">
        <v>93</v>
      </c>
      <c r="B95" s="145"/>
      <c r="C95" s="145"/>
      <c r="D95" s="180"/>
    </row>
    <row r="96" spans="1:4" ht="14.25" customHeight="1">
      <c r="A96" s="222">
        <v>94</v>
      </c>
      <c r="B96" s="145"/>
      <c r="C96" s="145"/>
      <c r="D96" s="180"/>
    </row>
    <row r="97" spans="1:4" ht="14.25" customHeight="1">
      <c r="A97" s="222">
        <v>95</v>
      </c>
      <c r="B97" s="145"/>
      <c r="C97" s="145"/>
      <c r="D97" s="180"/>
    </row>
    <row r="98" spans="1:4" ht="14.25" customHeight="1">
      <c r="A98" s="222">
        <v>96</v>
      </c>
      <c r="B98" s="145"/>
      <c r="C98" s="145"/>
      <c r="D98" s="180"/>
    </row>
    <row r="99" spans="1:4" ht="14.25" customHeight="1">
      <c r="A99" s="222">
        <v>97</v>
      </c>
      <c r="B99" s="145"/>
      <c r="C99" s="145"/>
      <c r="D99" s="180"/>
    </row>
    <row r="100" spans="1:4" ht="14.25" customHeight="1">
      <c r="A100" s="222">
        <v>98</v>
      </c>
      <c r="B100" s="145"/>
      <c r="C100" s="145"/>
      <c r="D100" s="180"/>
    </row>
    <row r="101" spans="1:4" ht="14.25" customHeight="1">
      <c r="A101" s="222">
        <v>99</v>
      </c>
      <c r="B101" s="145"/>
      <c r="C101" s="145"/>
      <c r="D101" s="180"/>
    </row>
    <row r="102" spans="1:4" ht="14.25" customHeight="1">
      <c r="A102" s="222">
        <v>100</v>
      </c>
      <c r="B102" s="145"/>
      <c r="C102" s="145"/>
      <c r="D102" s="180"/>
    </row>
    <row r="103" spans="1:4" ht="15" customHeight="1">
      <c r="A103" s="352" t="s">
        <v>5</v>
      </c>
      <c r="B103" s="361"/>
      <c r="C103" s="362"/>
      <c r="D103" s="223">
        <f>SUM(D3:D102)</f>
        <v>0</v>
      </c>
    </row>
  </sheetData>
  <sheetProtection password="8FB9" sheet="1" objects="1" scenarios="1" formatColumns="0" formatRows="0"/>
  <mergeCells count="2">
    <mergeCell ref="A1:D1"/>
    <mergeCell ref="A103:C103"/>
  </mergeCells>
  <pageMargins left="0.78740157480314965" right="0.39370078740157483" top="0.78740157480314965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/>
  <dimension ref="A1:F104"/>
  <sheetViews>
    <sheetView zoomScaleNormal="100" zoomScaleSheetLayoutView="100" workbookViewId="0">
      <pane ySplit="3" topLeftCell="A4" activePane="bottomLeft" state="frozen"/>
      <selection pane="bottomLeft" sqref="A1:E1"/>
    </sheetView>
  </sheetViews>
  <sheetFormatPr baseColWidth="10" defaultRowHeight="12.75"/>
  <cols>
    <col min="1" max="1" width="4.140625" customWidth="1"/>
    <col min="2" max="2" width="85.28515625" customWidth="1"/>
    <col min="3" max="3" width="14.28515625" customWidth="1"/>
    <col min="4" max="4" width="15.140625" customWidth="1"/>
    <col min="5" max="5" width="16" customWidth="1"/>
    <col min="6" max="6" width="1.28515625" customWidth="1"/>
  </cols>
  <sheetData>
    <row r="1" spans="1:6" s="7" customFormat="1" ht="16.5" customHeight="1">
      <c r="A1" s="279" t="s">
        <v>123</v>
      </c>
      <c r="B1" s="241"/>
      <c r="C1" s="241"/>
      <c r="D1" s="241"/>
      <c r="E1" s="241"/>
    </row>
    <row r="2" spans="1:6" s="7" customFormat="1" ht="38.25" customHeight="1">
      <c r="A2" s="363" t="s">
        <v>173</v>
      </c>
      <c r="B2" s="364" t="s">
        <v>174</v>
      </c>
      <c r="C2" s="201" t="s">
        <v>239</v>
      </c>
      <c r="D2" s="201" t="s">
        <v>240</v>
      </c>
      <c r="E2" s="201" t="s">
        <v>241</v>
      </c>
    </row>
    <row r="3" spans="1:6" s="7" customFormat="1">
      <c r="A3" s="358"/>
      <c r="B3" s="356"/>
      <c r="C3" s="202" t="s">
        <v>242</v>
      </c>
      <c r="D3" s="202" t="s">
        <v>242</v>
      </c>
      <c r="E3" s="202" t="s">
        <v>242</v>
      </c>
    </row>
    <row r="4" spans="1:6" s="7" customFormat="1" ht="14.25" customHeight="1">
      <c r="A4" s="37">
        <v>1</v>
      </c>
      <c r="B4" s="160"/>
      <c r="C4" s="180"/>
      <c r="D4" s="180"/>
      <c r="E4" s="180"/>
      <c r="F4" s="105">
        <f>IF(ISBLANK(B4),0,1)</f>
        <v>0</v>
      </c>
    </row>
    <row r="5" spans="1:6" s="7" customFormat="1" ht="14.25" customHeight="1">
      <c r="A5" s="37">
        <v>2</v>
      </c>
      <c r="B5" s="160"/>
      <c r="C5" s="180"/>
      <c r="D5" s="180"/>
      <c r="E5" s="180"/>
      <c r="F5" s="105">
        <f t="shared" ref="F5:F68" si="0">IF(ISBLANK(B5),0,1)</f>
        <v>0</v>
      </c>
    </row>
    <row r="6" spans="1:6" s="7" customFormat="1" ht="14.25" customHeight="1">
      <c r="A6" s="37">
        <v>3</v>
      </c>
      <c r="B6" s="162"/>
      <c r="C6" s="180"/>
      <c r="D6" s="180"/>
      <c r="E6" s="180"/>
      <c r="F6" s="105">
        <f t="shared" si="0"/>
        <v>0</v>
      </c>
    </row>
    <row r="7" spans="1:6" s="7" customFormat="1" ht="14.25" customHeight="1">
      <c r="A7" s="37">
        <v>4</v>
      </c>
      <c r="B7" s="162"/>
      <c r="C7" s="180"/>
      <c r="D7" s="180"/>
      <c r="E7" s="180"/>
      <c r="F7" s="105">
        <f t="shared" si="0"/>
        <v>0</v>
      </c>
    </row>
    <row r="8" spans="1:6" s="7" customFormat="1" ht="14.25" customHeight="1">
      <c r="A8" s="37">
        <v>5</v>
      </c>
      <c r="B8" s="162"/>
      <c r="C8" s="180"/>
      <c r="D8" s="180"/>
      <c r="E8" s="180"/>
      <c r="F8" s="105">
        <f t="shared" si="0"/>
        <v>0</v>
      </c>
    </row>
    <row r="9" spans="1:6" s="7" customFormat="1" ht="14.25" customHeight="1">
      <c r="A9" s="37">
        <v>6</v>
      </c>
      <c r="B9" s="162"/>
      <c r="C9" s="180"/>
      <c r="D9" s="180"/>
      <c r="E9" s="180"/>
      <c r="F9" s="105">
        <f t="shared" si="0"/>
        <v>0</v>
      </c>
    </row>
    <row r="10" spans="1:6" s="7" customFormat="1" ht="14.25" customHeight="1">
      <c r="A10" s="37">
        <v>7</v>
      </c>
      <c r="B10" s="162"/>
      <c r="C10" s="180"/>
      <c r="D10" s="180"/>
      <c r="E10" s="180"/>
      <c r="F10" s="105">
        <f t="shared" si="0"/>
        <v>0</v>
      </c>
    </row>
    <row r="11" spans="1:6" s="7" customFormat="1" ht="14.25" customHeight="1">
      <c r="A11" s="37">
        <v>8</v>
      </c>
      <c r="B11" s="160"/>
      <c r="C11" s="180"/>
      <c r="D11" s="180"/>
      <c r="E11" s="180"/>
      <c r="F11" s="105">
        <f t="shared" si="0"/>
        <v>0</v>
      </c>
    </row>
    <row r="12" spans="1:6" s="7" customFormat="1" ht="14.25" customHeight="1">
      <c r="A12" s="37">
        <v>9</v>
      </c>
      <c r="B12" s="160"/>
      <c r="C12" s="180"/>
      <c r="D12" s="180"/>
      <c r="E12" s="180"/>
      <c r="F12" s="105">
        <f t="shared" si="0"/>
        <v>0</v>
      </c>
    </row>
    <row r="13" spans="1:6" s="7" customFormat="1" ht="14.25" customHeight="1">
      <c r="A13" s="37">
        <v>10</v>
      </c>
      <c r="B13" s="160"/>
      <c r="C13" s="180"/>
      <c r="D13" s="180"/>
      <c r="E13" s="180"/>
      <c r="F13" s="105">
        <f t="shared" si="0"/>
        <v>0</v>
      </c>
    </row>
    <row r="14" spans="1:6" ht="14.25" customHeight="1">
      <c r="A14" s="37">
        <v>11</v>
      </c>
      <c r="B14" s="160"/>
      <c r="C14" s="180"/>
      <c r="D14" s="180"/>
      <c r="E14" s="180"/>
      <c r="F14" s="105">
        <f t="shared" si="0"/>
        <v>0</v>
      </c>
    </row>
    <row r="15" spans="1:6" ht="14.25" customHeight="1">
      <c r="A15" s="37">
        <v>12</v>
      </c>
      <c r="B15" s="160"/>
      <c r="C15" s="180"/>
      <c r="D15" s="180"/>
      <c r="E15" s="180"/>
      <c r="F15" s="105">
        <f t="shared" si="0"/>
        <v>0</v>
      </c>
    </row>
    <row r="16" spans="1:6" ht="14.25" customHeight="1">
      <c r="A16" s="37">
        <v>13</v>
      </c>
      <c r="B16" s="160"/>
      <c r="C16" s="180"/>
      <c r="D16" s="180"/>
      <c r="E16" s="180"/>
      <c r="F16" s="105">
        <f t="shared" si="0"/>
        <v>0</v>
      </c>
    </row>
    <row r="17" spans="1:6" ht="14.25" customHeight="1">
      <c r="A17" s="37">
        <v>14</v>
      </c>
      <c r="B17" s="160"/>
      <c r="C17" s="180"/>
      <c r="D17" s="180"/>
      <c r="E17" s="180"/>
      <c r="F17" s="105">
        <f t="shared" si="0"/>
        <v>0</v>
      </c>
    </row>
    <row r="18" spans="1:6" ht="14.25" customHeight="1">
      <c r="A18" s="37">
        <v>15</v>
      </c>
      <c r="B18" s="160"/>
      <c r="C18" s="180"/>
      <c r="D18" s="180"/>
      <c r="E18" s="180"/>
      <c r="F18" s="105">
        <f t="shared" si="0"/>
        <v>0</v>
      </c>
    </row>
    <row r="19" spans="1:6" ht="14.25" customHeight="1">
      <c r="A19" s="37">
        <v>16</v>
      </c>
      <c r="B19" s="160"/>
      <c r="C19" s="180"/>
      <c r="D19" s="180"/>
      <c r="E19" s="180"/>
      <c r="F19" s="105">
        <f t="shared" si="0"/>
        <v>0</v>
      </c>
    </row>
    <row r="20" spans="1:6" ht="14.25" customHeight="1">
      <c r="A20" s="37">
        <v>17</v>
      </c>
      <c r="B20" s="160"/>
      <c r="C20" s="180"/>
      <c r="D20" s="180"/>
      <c r="E20" s="180"/>
      <c r="F20" s="105">
        <f t="shared" si="0"/>
        <v>0</v>
      </c>
    </row>
    <row r="21" spans="1:6" ht="14.25" customHeight="1">
      <c r="A21" s="37">
        <v>18</v>
      </c>
      <c r="B21" s="160"/>
      <c r="C21" s="180"/>
      <c r="D21" s="180"/>
      <c r="E21" s="180"/>
      <c r="F21" s="105">
        <f t="shared" si="0"/>
        <v>0</v>
      </c>
    </row>
    <row r="22" spans="1:6" ht="14.25" customHeight="1">
      <c r="A22" s="37">
        <v>19</v>
      </c>
      <c r="B22" s="160"/>
      <c r="C22" s="180"/>
      <c r="D22" s="180"/>
      <c r="E22" s="180"/>
      <c r="F22" s="105">
        <f t="shared" si="0"/>
        <v>0</v>
      </c>
    </row>
    <row r="23" spans="1:6" ht="14.25" customHeight="1">
      <c r="A23" s="37">
        <v>20</v>
      </c>
      <c r="B23" s="160"/>
      <c r="C23" s="180"/>
      <c r="D23" s="180"/>
      <c r="E23" s="180"/>
      <c r="F23" s="105">
        <f t="shared" si="0"/>
        <v>0</v>
      </c>
    </row>
    <row r="24" spans="1:6" ht="14.25" customHeight="1">
      <c r="A24" s="37">
        <v>21</v>
      </c>
      <c r="B24" s="160"/>
      <c r="C24" s="180"/>
      <c r="D24" s="180"/>
      <c r="E24" s="180"/>
      <c r="F24" s="105">
        <f t="shared" si="0"/>
        <v>0</v>
      </c>
    </row>
    <row r="25" spans="1:6" ht="14.25" customHeight="1">
      <c r="A25" s="37">
        <v>22</v>
      </c>
      <c r="B25" s="160"/>
      <c r="C25" s="180"/>
      <c r="D25" s="180"/>
      <c r="E25" s="180"/>
      <c r="F25" s="105">
        <f t="shared" si="0"/>
        <v>0</v>
      </c>
    </row>
    <row r="26" spans="1:6" ht="14.25" customHeight="1">
      <c r="A26" s="37">
        <v>23</v>
      </c>
      <c r="B26" s="160"/>
      <c r="C26" s="180"/>
      <c r="D26" s="180"/>
      <c r="E26" s="180"/>
      <c r="F26" s="105">
        <f t="shared" si="0"/>
        <v>0</v>
      </c>
    </row>
    <row r="27" spans="1:6" ht="14.25" customHeight="1">
      <c r="A27" s="37">
        <v>24</v>
      </c>
      <c r="B27" s="160"/>
      <c r="C27" s="180"/>
      <c r="D27" s="180"/>
      <c r="E27" s="180"/>
      <c r="F27" s="105">
        <f t="shared" si="0"/>
        <v>0</v>
      </c>
    </row>
    <row r="28" spans="1:6" ht="14.25" customHeight="1">
      <c r="A28" s="37">
        <v>25</v>
      </c>
      <c r="B28" s="160"/>
      <c r="C28" s="180"/>
      <c r="D28" s="180"/>
      <c r="E28" s="180"/>
      <c r="F28" s="105">
        <f t="shared" si="0"/>
        <v>0</v>
      </c>
    </row>
    <row r="29" spans="1:6" ht="14.25" customHeight="1">
      <c r="A29" s="37">
        <v>26</v>
      </c>
      <c r="B29" s="160"/>
      <c r="C29" s="180"/>
      <c r="D29" s="180"/>
      <c r="E29" s="180"/>
      <c r="F29" s="105">
        <f t="shared" si="0"/>
        <v>0</v>
      </c>
    </row>
    <row r="30" spans="1:6" ht="14.25" customHeight="1">
      <c r="A30" s="37">
        <v>27</v>
      </c>
      <c r="B30" s="160"/>
      <c r="C30" s="180"/>
      <c r="D30" s="180"/>
      <c r="E30" s="180"/>
      <c r="F30" s="105">
        <f t="shared" si="0"/>
        <v>0</v>
      </c>
    </row>
    <row r="31" spans="1:6" ht="14.25" customHeight="1">
      <c r="A31" s="37">
        <v>28</v>
      </c>
      <c r="B31" s="160"/>
      <c r="C31" s="180"/>
      <c r="D31" s="180"/>
      <c r="E31" s="180"/>
      <c r="F31" s="105">
        <f t="shared" si="0"/>
        <v>0</v>
      </c>
    </row>
    <row r="32" spans="1:6" ht="14.25" customHeight="1">
      <c r="A32" s="37">
        <v>29</v>
      </c>
      <c r="B32" s="160"/>
      <c r="C32" s="180"/>
      <c r="D32" s="180"/>
      <c r="E32" s="180"/>
      <c r="F32" s="105">
        <f t="shared" si="0"/>
        <v>0</v>
      </c>
    </row>
    <row r="33" spans="1:6" ht="14.25" customHeight="1">
      <c r="A33" s="37">
        <v>30</v>
      </c>
      <c r="B33" s="160"/>
      <c r="C33" s="180"/>
      <c r="D33" s="180"/>
      <c r="E33" s="180"/>
      <c r="F33" s="105">
        <f t="shared" si="0"/>
        <v>0</v>
      </c>
    </row>
    <row r="34" spans="1:6" ht="14.25" customHeight="1">
      <c r="A34" s="37">
        <v>31</v>
      </c>
      <c r="B34" s="160"/>
      <c r="C34" s="180"/>
      <c r="D34" s="180"/>
      <c r="E34" s="180"/>
      <c r="F34" s="105">
        <f t="shared" si="0"/>
        <v>0</v>
      </c>
    </row>
    <row r="35" spans="1:6" ht="14.25" customHeight="1">
      <c r="A35" s="37">
        <v>32</v>
      </c>
      <c r="B35" s="160"/>
      <c r="C35" s="180"/>
      <c r="D35" s="180"/>
      <c r="E35" s="180"/>
      <c r="F35" s="105">
        <f t="shared" si="0"/>
        <v>0</v>
      </c>
    </row>
    <row r="36" spans="1:6" ht="14.25" customHeight="1">
      <c r="A36" s="37">
        <v>33</v>
      </c>
      <c r="B36" s="160"/>
      <c r="C36" s="180"/>
      <c r="D36" s="180"/>
      <c r="E36" s="180"/>
      <c r="F36" s="105">
        <f t="shared" si="0"/>
        <v>0</v>
      </c>
    </row>
    <row r="37" spans="1:6" ht="14.25" customHeight="1">
      <c r="A37" s="37">
        <v>34</v>
      </c>
      <c r="B37" s="160"/>
      <c r="C37" s="180"/>
      <c r="D37" s="180"/>
      <c r="E37" s="180"/>
      <c r="F37" s="105">
        <f t="shared" si="0"/>
        <v>0</v>
      </c>
    </row>
    <row r="38" spans="1:6" ht="14.25" customHeight="1">
      <c r="A38" s="37">
        <v>35</v>
      </c>
      <c r="B38" s="160"/>
      <c r="C38" s="180"/>
      <c r="D38" s="180"/>
      <c r="E38" s="180"/>
      <c r="F38" s="105">
        <f t="shared" si="0"/>
        <v>0</v>
      </c>
    </row>
    <row r="39" spans="1:6" ht="14.25" customHeight="1">
      <c r="A39" s="37">
        <v>36</v>
      </c>
      <c r="B39" s="160"/>
      <c r="C39" s="180"/>
      <c r="D39" s="180"/>
      <c r="E39" s="180"/>
      <c r="F39" s="105">
        <f t="shared" si="0"/>
        <v>0</v>
      </c>
    </row>
    <row r="40" spans="1:6" ht="14.25" customHeight="1">
      <c r="A40" s="37">
        <v>37</v>
      </c>
      <c r="B40" s="160"/>
      <c r="C40" s="180"/>
      <c r="D40" s="180"/>
      <c r="E40" s="180"/>
      <c r="F40" s="105">
        <f t="shared" si="0"/>
        <v>0</v>
      </c>
    </row>
    <row r="41" spans="1:6" ht="14.25" customHeight="1">
      <c r="A41" s="37">
        <v>38</v>
      </c>
      <c r="B41" s="160"/>
      <c r="C41" s="180"/>
      <c r="D41" s="180"/>
      <c r="E41" s="180"/>
      <c r="F41" s="105">
        <f t="shared" si="0"/>
        <v>0</v>
      </c>
    </row>
    <row r="42" spans="1:6" ht="14.25" customHeight="1">
      <c r="A42" s="37">
        <v>39</v>
      </c>
      <c r="B42" s="160"/>
      <c r="C42" s="180"/>
      <c r="D42" s="180"/>
      <c r="E42" s="180"/>
      <c r="F42" s="105">
        <f t="shared" si="0"/>
        <v>0</v>
      </c>
    </row>
    <row r="43" spans="1:6" ht="14.25" customHeight="1">
      <c r="A43" s="37">
        <v>40</v>
      </c>
      <c r="B43" s="160"/>
      <c r="C43" s="180"/>
      <c r="D43" s="180"/>
      <c r="E43" s="180"/>
      <c r="F43" s="105">
        <f t="shared" si="0"/>
        <v>0</v>
      </c>
    </row>
    <row r="44" spans="1:6" ht="14.25" customHeight="1">
      <c r="A44" s="37">
        <v>41</v>
      </c>
      <c r="B44" s="160"/>
      <c r="C44" s="180"/>
      <c r="D44" s="180"/>
      <c r="E44" s="180"/>
      <c r="F44" s="105">
        <f t="shared" si="0"/>
        <v>0</v>
      </c>
    </row>
    <row r="45" spans="1:6" ht="14.25" customHeight="1">
      <c r="A45" s="37">
        <v>42</v>
      </c>
      <c r="B45" s="160"/>
      <c r="C45" s="180"/>
      <c r="D45" s="180"/>
      <c r="E45" s="180"/>
      <c r="F45" s="105">
        <f t="shared" si="0"/>
        <v>0</v>
      </c>
    </row>
    <row r="46" spans="1:6" ht="14.25" customHeight="1">
      <c r="A46" s="37">
        <v>43</v>
      </c>
      <c r="B46" s="160"/>
      <c r="C46" s="180"/>
      <c r="D46" s="180"/>
      <c r="E46" s="180"/>
      <c r="F46" s="105">
        <f t="shared" si="0"/>
        <v>0</v>
      </c>
    </row>
    <row r="47" spans="1:6" ht="14.25" customHeight="1">
      <c r="A47" s="37">
        <v>44</v>
      </c>
      <c r="B47" s="160"/>
      <c r="C47" s="180"/>
      <c r="D47" s="180"/>
      <c r="E47" s="180"/>
      <c r="F47" s="105">
        <f t="shared" si="0"/>
        <v>0</v>
      </c>
    </row>
    <row r="48" spans="1:6" ht="14.25" customHeight="1">
      <c r="A48" s="37">
        <v>45</v>
      </c>
      <c r="B48" s="160"/>
      <c r="C48" s="180"/>
      <c r="D48" s="180"/>
      <c r="E48" s="180"/>
      <c r="F48" s="105">
        <f t="shared" si="0"/>
        <v>0</v>
      </c>
    </row>
    <row r="49" spans="1:6" ht="14.25" customHeight="1">
      <c r="A49" s="37">
        <v>46</v>
      </c>
      <c r="B49" s="160"/>
      <c r="C49" s="180"/>
      <c r="D49" s="180"/>
      <c r="E49" s="180"/>
      <c r="F49" s="105">
        <f t="shared" si="0"/>
        <v>0</v>
      </c>
    </row>
    <row r="50" spans="1:6" ht="14.25" customHeight="1">
      <c r="A50" s="37">
        <v>47</v>
      </c>
      <c r="B50" s="160"/>
      <c r="C50" s="180"/>
      <c r="D50" s="180"/>
      <c r="E50" s="180"/>
      <c r="F50" s="105">
        <f t="shared" si="0"/>
        <v>0</v>
      </c>
    </row>
    <row r="51" spans="1:6" ht="14.25" customHeight="1">
      <c r="A51" s="37">
        <v>48</v>
      </c>
      <c r="B51" s="160"/>
      <c r="C51" s="180"/>
      <c r="D51" s="180"/>
      <c r="E51" s="180"/>
      <c r="F51" s="105">
        <f t="shared" si="0"/>
        <v>0</v>
      </c>
    </row>
    <row r="52" spans="1:6" ht="14.25" customHeight="1">
      <c r="A52" s="37">
        <v>49</v>
      </c>
      <c r="B52" s="160"/>
      <c r="C52" s="180"/>
      <c r="D52" s="180"/>
      <c r="E52" s="180"/>
      <c r="F52" s="105">
        <f t="shared" si="0"/>
        <v>0</v>
      </c>
    </row>
    <row r="53" spans="1:6" ht="14.25" customHeight="1">
      <c r="A53" s="37">
        <v>50</v>
      </c>
      <c r="B53" s="160"/>
      <c r="C53" s="180"/>
      <c r="D53" s="180"/>
      <c r="E53" s="180"/>
      <c r="F53" s="105">
        <f t="shared" si="0"/>
        <v>0</v>
      </c>
    </row>
    <row r="54" spans="1:6" ht="14.25" customHeight="1">
      <c r="A54" s="37">
        <v>51</v>
      </c>
      <c r="B54" s="160"/>
      <c r="C54" s="180"/>
      <c r="D54" s="180"/>
      <c r="E54" s="180"/>
      <c r="F54" s="105">
        <f t="shared" si="0"/>
        <v>0</v>
      </c>
    </row>
    <row r="55" spans="1:6" ht="14.25" customHeight="1">
      <c r="A55" s="37">
        <v>52</v>
      </c>
      <c r="B55" s="160"/>
      <c r="C55" s="180"/>
      <c r="D55" s="180"/>
      <c r="E55" s="180"/>
      <c r="F55" s="105">
        <f t="shared" si="0"/>
        <v>0</v>
      </c>
    </row>
    <row r="56" spans="1:6" ht="14.25" customHeight="1">
      <c r="A56" s="37">
        <v>53</v>
      </c>
      <c r="B56" s="160"/>
      <c r="C56" s="180"/>
      <c r="D56" s="180"/>
      <c r="E56" s="180"/>
      <c r="F56" s="105">
        <f t="shared" si="0"/>
        <v>0</v>
      </c>
    </row>
    <row r="57" spans="1:6" ht="14.25" customHeight="1">
      <c r="A57" s="37">
        <v>54</v>
      </c>
      <c r="B57" s="160"/>
      <c r="C57" s="180"/>
      <c r="D57" s="180"/>
      <c r="E57" s="180"/>
      <c r="F57" s="105">
        <f t="shared" si="0"/>
        <v>0</v>
      </c>
    </row>
    <row r="58" spans="1:6" ht="14.25" customHeight="1">
      <c r="A58" s="37">
        <v>55</v>
      </c>
      <c r="B58" s="160"/>
      <c r="C58" s="180"/>
      <c r="D58" s="180"/>
      <c r="E58" s="180"/>
      <c r="F58" s="105">
        <f t="shared" si="0"/>
        <v>0</v>
      </c>
    </row>
    <row r="59" spans="1:6" ht="14.25" customHeight="1">
      <c r="A59" s="37">
        <v>56</v>
      </c>
      <c r="B59" s="160"/>
      <c r="C59" s="180"/>
      <c r="D59" s="180"/>
      <c r="E59" s="180"/>
      <c r="F59" s="105">
        <f t="shared" si="0"/>
        <v>0</v>
      </c>
    </row>
    <row r="60" spans="1:6" ht="14.25" customHeight="1">
      <c r="A60" s="37">
        <v>57</v>
      </c>
      <c r="B60" s="160"/>
      <c r="C60" s="180"/>
      <c r="D60" s="180"/>
      <c r="E60" s="180"/>
      <c r="F60" s="105">
        <f t="shared" si="0"/>
        <v>0</v>
      </c>
    </row>
    <row r="61" spans="1:6" ht="14.25" customHeight="1">
      <c r="A61" s="37">
        <v>58</v>
      </c>
      <c r="B61" s="160"/>
      <c r="C61" s="180"/>
      <c r="D61" s="180"/>
      <c r="E61" s="180"/>
      <c r="F61" s="105">
        <f t="shared" si="0"/>
        <v>0</v>
      </c>
    </row>
    <row r="62" spans="1:6" ht="14.25" customHeight="1">
      <c r="A62" s="37">
        <v>59</v>
      </c>
      <c r="B62" s="160"/>
      <c r="C62" s="180"/>
      <c r="D62" s="180"/>
      <c r="E62" s="180"/>
      <c r="F62" s="105">
        <f t="shared" si="0"/>
        <v>0</v>
      </c>
    </row>
    <row r="63" spans="1:6" ht="14.25" customHeight="1">
      <c r="A63" s="37">
        <v>60</v>
      </c>
      <c r="B63" s="160"/>
      <c r="C63" s="180"/>
      <c r="D63" s="180"/>
      <c r="E63" s="180"/>
      <c r="F63" s="105">
        <f t="shared" si="0"/>
        <v>0</v>
      </c>
    </row>
    <row r="64" spans="1:6" ht="14.25" customHeight="1">
      <c r="A64" s="37">
        <v>61</v>
      </c>
      <c r="B64" s="160"/>
      <c r="C64" s="180"/>
      <c r="D64" s="180"/>
      <c r="E64" s="180"/>
      <c r="F64" s="105">
        <f t="shared" si="0"/>
        <v>0</v>
      </c>
    </row>
    <row r="65" spans="1:6" ht="14.25" customHeight="1">
      <c r="A65" s="37">
        <v>62</v>
      </c>
      <c r="B65" s="160"/>
      <c r="C65" s="180"/>
      <c r="D65" s="180"/>
      <c r="E65" s="180"/>
      <c r="F65" s="105">
        <f t="shared" si="0"/>
        <v>0</v>
      </c>
    </row>
    <row r="66" spans="1:6" ht="14.25" customHeight="1">
      <c r="A66" s="37">
        <v>63</v>
      </c>
      <c r="B66" s="160"/>
      <c r="C66" s="180"/>
      <c r="D66" s="180"/>
      <c r="E66" s="180"/>
      <c r="F66" s="105">
        <f t="shared" si="0"/>
        <v>0</v>
      </c>
    </row>
    <row r="67" spans="1:6" ht="14.25" customHeight="1">
      <c r="A67" s="37">
        <v>64</v>
      </c>
      <c r="B67" s="160"/>
      <c r="C67" s="180"/>
      <c r="D67" s="180"/>
      <c r="E67" s="180"/>
      <c r="F67" s="105">
        <f t="shared" si="0"/>
        <v>0</v>
      </c>
    </row>
    <row r="68" spans="1:6" ht="14.25" customHeight="1">
      <c r="A68" s="37">
        <v>65</v>
      </c>
      <c r="B68" s="160"/>
      <c r="C68" s="180"/>
      <c r="D68" s="180"/>
      <c r="E68" s="180"/>
      <c r="F68" s="105">
        <f t="shared" si="0"/>
        <v>0</v>
      </c>
    </row>
    <row r="69" spans="1:6" ht="14.25" customHeight="1">
      <c r="A69" s="37">
        <v>66</v>
      </c>
      <c r="B69" s="160"/>
      <c r="C69" s="180"/>
      <c r="D69" s="180"/>
      <c r="E69" s="180"/>
      <c r="F69" s="105">
        <f t="shared" ref="F69:F103" si="1">IF(ISBLANK(B69),0,1)</f>
        <v>0</v>
      </c>
    </row>
    <row r="70" spans="1:6" ht="14.25" customHeight="1">
      <c r="A70" s="37">
        <v>67</v>
      </c>
      <c r="B70" s="160"/>
      <c r="C70" s="180"/>
      <c r="D70" s="180"/>
      <c r="E70" s="180"/>
      <c r="F70" s="105">
        <f t="shared" si="1"/>
        <v>0</v>
      </c>
    </row>
    <row r="71" spans="1:6" ht="14.25" customHeight="1">
      <c r="A71" s="37">
        <v>68</v>
      </c>
      <c r="B71" s="160"/>
      <c r="C71" s="180"/>
      <c r="D71" s="180"/>
      <c r="E71" s="180"/>
      <c r="F71" s="105">
        <f t="shared" si="1"/>
        <v>0</v>
      </c>
    </row>
    <row r="72" spans="1:6" ht="14.25" customHeight="1">
      <c r="A72" s="37">
        <v>69</v>
      </c>
      <c r="B72" s="160"/>
      <c r="C72" s="180"/>
      <c r="D72" s="180"/>
      <c r="E72" s="180"/>
      <c r="F72" s="105">
        <f t="shared" si="1"/>
        <v>0</v>
      </c>
    </row>
    <row r="73" spans="1:6" ht="14.25" customHeight="1">
      <c r="A73" s="37">
        <v>70</v>
      </c>
      <c r="B73" s="160"/>
      <c r="C73" s="180"/>
      <c r="D73" s="180"/>
      <c r="E73" s="180"/>
      <c r="F73" s="105">
        <f t="shared" si="1"/>
        <v>0</v>
      </c>
    </row>
    <row r="74" spans="1:6" ht="14.25" customHeight="1">
      <c r="A74" s="37">
        <v>71</v>
      </c>
      <c r="B74" s="160"/>
      <c r="C74" s="180"/>
      <c r="D74" s="180"/>
      <c r="E74" s="180"/>
      <c r="F74" s="105">
        <f t="shared" si="1"/>
        <v>0</v>
      </c>
    </row>
    <row r="75" spans="1:6" ht="14.25" customHeight="1">
      <c r="A75" s="37">
        <v>72</v>
      </c>
      <c r="B75" s="160"/>
      <c r="C75" s="180"/>
      <c r="D75" s="180"/>
      <c r="E75" s="180"/>
      <c r="F75" s="105">
        <f t="shared" si="1"/>
        <v>0</v>
      </c>
    </row>
    <row r="76" spans="1:6" ht="14.25" customHeight="1">
      <c r="A76" s="37">
        <v>73</v>
      </c>
      <c r="B76" s="160"/>
      <c r="C76" s="180"/>
      <c r="D76" s="180"/>
      <c r="E76" s="180"/>
      <c r="F76" s="105">
        <f t="shared" si="1"/>
        <v>0</v>
      </c>
    </row>
    <row r="77" spans="1:6" ht="14.25" customHeight="1">
      <c r="A77" s="37">
        <v>74</v>
      </c>
      <c r="B77" s="160"/>
      <c r="C77" s="180"/>
      <c r="D77" s="180"/>
      <c r="E77" s="180"/>
      <c r="F77" s="105">
        <f t="shared" si="1"/>
        <v>0</v>
      </c>
    </row>
    <row r="78" spans="1:6" ht="14.25" customHeight="1">
      <c r="A78" s="37">
        <v>75</v>
      </c>
      <c r="B78" s="160"/>
      <c r="C78" s="180"/>
      <c r="D78" s="180"/>
      <c r="E78" s="180"/>
      <c r="F78" s="105">
        <f t="shared" si="1"/>
        <v>0</v>
      </c>
    </row>
    <row r="79" spans="1:6" ht="14.25" customHeight="1">
      <c r="A79" s="37">
        <v>76</v>
      </c>
      <c r="B79" s="160"/>
      <c r="C79" s="180"/>
      <c r="D79" s="180"/>
      <c r="E79" s="180"/>
      <c r="F79" s="105">
        <f t="shared" si="1"/>
        <v>0</v>
      </c>
    </row>
    <row r="80" spans="1:6" ht="14.25" customHeight="1">
      <c r="A80" s="37">
        <v>77</v>
      </c>
      <c r="B80" s="160"/>
      <c r="C80" s="180"/>
      <c r="D80" s="180"/>
      <c r="E80" s="180"/>
      <c r="F80" s="105">
        <f t="shared" si="1"/>
        <v>0</v>
      </c>
    </row>
    <row r="81" spans="1:6" ht="14.25" customHeight="1">
      <c r="A81" s="37">
        <v>78</v>
      </c>
      <c r="B81" s="160"/>
      <c r="C81" s="180"/>
      <c r="D81" s="180"/>
      <c r="E81" s="180"/>
      <c r="F81" s="105">
        <f t="shared" si="1"/>
        <v>0</v>
      </c>
    </row>
    <row r="82" spans="1:6" ht="14.25" customHeight="1">
      <c r="A82" s="37">
        <v>79</v>
      </c>
      <c r="B82" s="160"/>
      <c r="C82" s="180"/>
      <c r="D82" s="180"/>
      <c r="E82" s="180"/>
      <c r="F82" s="105">
        <f t="shared" si="1"/>
        <v>0</v>
      </c>
    </row>
    <row r="83" spans="1:6" ht="14.25" customHeight="1">
      <c r="A83" s="37">
        <v>80</v>
      </c>
      <c r="B83" s="160"/>
      <c r="C83" s="180"/>
      <c r="D83" s="180"/>
      <c r="E83" s="180"/>
      <c r="F83" s="105">
        <f t="shared" si="1"/>
        <v>0</v>
      </c>
    </row>
    <row r="84" spans="1:6" ht="14.25" customHeight="1">
      <c r="A84" s="37">
        <v>81</v>
      </c>
      <c r="B84" s="160"/>
      <c r="C84" s="180"/>
      <c r="D84" s="180"/>
      <c r="E84" s="180"/>
      <c r="F84" s="105">
        <f t="shared" si="1"/>
        <v>0</v>
      </c>
    </row>
    <row r="85" spans="1:6" ht="14.25" customHeight="1">
      <c r="A85" s="37">
        <v>82</v>
      </c>
      <c r="B85" s="160"/>
      <c r="C85" s="180"/>
      <c r="D85" s="180"/>
      <c r="E85" s="180"/>
      <c r="F85" s="105">
        <f t="shared" si="1"/>
        <v>0</v>
      </c>
    </row>
    <row r="86" spans="1:6" ht="14.25" customHeight="1">
      <c r="A86" s="37">
        <v>83</v>
      </c>
      <c r="B86" s="160"/>
      <c r="C86" s="180"/>
      <c r="D86" s="180"/>
      <c r="E86" s="180"/>
      <c r="F86" s="105">
        <f t="shared" si="1"/>
        <v>0</v>
      </c>
    </row>
    <row r="87" spans="1:6" ht="14.25" customHeight="1">
      <c r="A87" s="37">
        <v>84</v>
      </c>
      <c r="B87" s="160"/>
      <c r="C87" s="180"/>
      <c r="D87" s="180"/>
      <c r="E87" s="180"/>
      <c r="F87" s="105">
        <f t="shared" si="1"/>
        <v>0</v>
      </c>
    </row>
    <row r="88" spans="1:6" ht="14.25" customHeight="1">
      <c r="A88" s="37">
        <v>85</v>
      </c>
      <c r="B88" s="160"/>
      <c r="C88" s="180"/>
      <c r="D88" s="180"/>
      <c r="E88" s="180"/>
      <c r="F88" s="105">
        <f t="shared" si="1"/>
        <v>0</v>
      </c>
    </row>
    <row r="89" spans="1:6" ht="14.25" customHeight="1">
      <c r="A89" s="37">
        <v>86</v>
      </c>
      <c r="B89" s="160"/>
      <c r="C89" s="180"/>
      <c r="D89" s="180"/>
      <c r="E89" s="180"/>
      <c r="F89" s="105">
        <f t="shared" si="1"/>
        <v>0</v>
      </c>
    </row>
    <row r="90" spans="1:6" ht="14.25" customHeight="1">
      <c r="A90" s="37">
        <v>87</v>
      </c>
      <c r="B90" s="160"/>
      <c r="C90" s="180"/>
      <c r="D90" s="180"/>
      <c r="E90" s="180"/>
      <c r="F90" s="105">
        <f t="shared" si="1"/>
        <v>0</v>
      </c>
    </row>
    <row r="91" spans="1:6" ht="14.25" customHeight="1">
      <c r="A91" s="37">
        <v>88</v>
      </c>
      <c r="B91" s="160"/>
      <c r="C91" s="180"/>
      <c r="D91" s="180"/>
      <c r="E91" s="180"/>
      <c r="F91" s="105">
        <f t="shared" si="1"/>
        <v>0</v>
      </c>
    </row>
    <row r="92" spans="1:6" ht="14.25" customHeight="1">
      <c r="A92" s="37">
        <v>89</v>
      </c>
      <c r="B92" s="160"/>
      <c r="C92" s="180"/>
      <c r="D92" s="180"/>
      <c r="E92" s="180"/>
      <c r="F92" s="105">
        <f t="shared" si="1"/>
        <v>0</v>
      </c>
    </row>
    <row r="93" spans="1:6" ht="14.25" customHeight="1">
      <c r="A93" s="37">
        <v>90</v>
      </c>
      <c r="B93" s="160"/>
      <c r="C93" s="180"/>
      <c r="D93" s="180"/>
      <c r="E93" s="180"/>
      <c r="F93" s="105">
        <f t="shared" si="1"/>
        <v>0</v>
      </c>
    </row>
    <row r="94" spans="1:6" ht="14.25" customHeight="1">
      <c r="A94" s="37">
        <v>91</v>
      </c>
      <c r="B94" s="160"/>
      <c r="C94" s="180"/>
      <c r="D94" s="180"/>
      <c r="E94" s="180"/>
      <c r="F94" s="105">
        <f t="shared" si="1"/>
        <v>0</v>
      </c>
    </row>
    <row r="95" spans="1:6" ht="14.25" customHeight="1">
      <c r="A95" s="37">
        <v>92</v>
      </c>
      <c r="B95" s="160"/>
      <c r="C95" s="180"/>
      <c r="D95" s="180"/>
      <c r="E95" s="180"/>
      <c r="F95" s="105">
        <f t="shared" si="1"/>
        <v>0</v>
      </c>
    </row>
    <row r="96" spans="1:6" ht="14.25" customHeight="1">
      <c r="A96" s="37">
        <v>93</v>
      </c>
      <c r="B96" s="160"/>
      <c r="C96" s="180"/>
      <c r="D96" s="180"/>
      <c r="E96" s="180"/>
      <c r="F96" s="105">
        <f t="shared" si="1"/>
        <v>0</v>
      </c>
    </row>
    <row r="97" spans="1:6" ht="14.25" customHeight="1">
      <c r="A97" s="37">
        <v>94</v>
      </c>
      <c r="B97" s="160"/>
      <c r="C97" s="180"/>
      <c r="D97" s="180"/>
      <c r="E97" s="180"/>
      <c r="F97" s="105">
        <f t="shared" si="1"/>
        <v>0</v>
      </c>
    </row>
    <row r="98" spans="1:6" ht="14.25" customHeight="1">
      <c r="A98" s="37">
        <v>95</v>
      </c>
      <c r="B98" s="160"/>
      <c r="C98" s="180"/>
      <c r="D98" s="180"/>
      <c r="E98" s="180"/>
      <c r="F98" s="105">
        <f t="shared" si="1"/>
        <v>0</v>
      </c>
    </row>
    <row r="99" spans="1:6" ht="14.25" customHeight="1">
      <c r="A99" s="37">
        <v>96</v>
      </c>
      <c r="B99" s="160"/>
      <c r="C99" s="180"/>
      <c r="D99" s="180"/>
      <c r="E99" s="180"/>
      <c r="F99" s="105">
        <f t="shared" si="1"/>
        <v>0</v>
      </c>
    </row>
    <row r="100" spans="1:6" ht="14.25" customHeight="1">
      <c r="A100" s="37">
        <v>97</v>
      </c>
      <c r="B100" s="160"/>
      <c r="C100" s="180"/>
      <c r="D100" s="180"/>
      <c r="E100" s="180"/>
      <c r="F100" s="105">
        <f t="shared" si="1"/>
        <v>0</v>
      </c>
    </row>
    <row r="101" spans="1:6" ht="14.25" customHeight="1">
      <c r="A101" s="37">
        <v>98</v>
      </c>
      <c r="B101" s="160"/>
      <c r="C101" s="180"/>
      <c r="D101" s="180"/>
      <c r="E101" s="180"/>
      <c r="F101" s="105">
        <f t="shared" si="1"/>
        <v>0</v>
      </c>
    </row>
    <row r="102" spans="1:6" ht="14.25" customHeight="1">
      <c r="A102" s="37">
        <v>99</v>
      </c>
      <c r="B102" s="162"/>
      <c r="C102" s="180"/>
      <c r="D102" s="180"/>
      <c r="E102" s="180"/>
      <c r="F102" s="105">
        <f t="shared" ref="F102" si="2">IF(ISBLANK(B102),0,1)</f>
        <v>0</v>
      </c>
    </row>
    <row r="103" spans="1:6" ht="14.25" customHeight="1">
      <c r="A103" s="37">
        <v>100</v>
      </c>
      <c r="B103" s="160"/>
      <c r="C103" s="180"/>
      <c r="D103" s="180"/>
      <c r="E103" s="180"/>
      <c r="F103" s="105">
        <f t="shared" si="1"/>
        <v>0</v>
      </c>
    </row>
    <row r="104" spans="1:6" s="154" customFormat="1" ht="14.25" customHeight="1">
      <c r="A104" s="153" t="s">
        <v>5</v>
      </c>
      <c r="B104" s="153"/>
      <c r="C104" s="181">
        <f t="shared" ref="C104" si="3">SUM(C4:C103)</f>
        <v>0</v>
      </c>
      <c r="D104" s="181">
        <f t="shared" ref="D104" si="4">SUM(D4:D103)</f>
        <v>0</v>
      </c>
      <c r="E104" s="181">
        <f t="shared" ref="E104:F104" si="5">SUM(E4:E103)</f>
        <v>0</v>
      </c>
      <c r="F104" s="183">
        <f t="shared" si="5"/>
        <v>0</v>
      </c>
    </row>
  </sheetData>
  <sheetProtection password="8FB9" sheet="1" objects="1" scenarios="1" formatColumns="0" formatRows="0"/>
  <mergeCells count="3">
    <mergeCell ref="A1:E1"/>
    <mergeCell ref="A2:A3"/>
    <mergeCell ref="B2:B3"/>
  </mergeCells>
  <conditionalFormatting sqref="C4:E101 C103:E103">
    <cfRule type="cellIs" dxfId="14" priority="2" operator="notEqual">
      <formula>1</formula>
    </cfRule>
  </conditionalFormatting>
  <conditionalFormatting sqref="C102:E102">
    <cfRule type="cellIs" dxfId="13" priority="1" operator="notEqual">
      <formula>1</formula>
    </cfRule>
  </conditionalFormatting>
  <pageMargins left="0.78740157480314965" right="0.39370078740157483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4"/>
  <sheetViews>
    <sheetView zoomScaleNormal="100" zoomScaleSheetLayoutView="100" workbookViewId="0">
      <pane ySplit="3" topLeftCell="A4" activePane="bottomLeft" state="frozen"/>
      <selection pane="bottomLeft" sqref="A1:D1"/>
    </sheetView>
  </sheetViews>
  <sheetFormatPr baseColWidth="10" defaultColWidth="11.42578125" defaultRowHeight="16.5" customHeight="1"/>
  <cols>
    <col min="1" max="1" width="4" style="143" bestFit="1" customWidth="1"/>
    <col min="2" max="2" width="63.140625" style="143" customWidth="1"/>
    <col min="3" max="3" width="51" style="143" customWidth="1"/>
    <col min="4" max="4" width="24" style="143" bestFit="1" customWidth="1"/>
    <col min="5" max="7" width="2.42578125" style="143" customWidth="1"/>
    <col min="8" max="16384" width="11.42578125" style="143"/>
  </cols>
  <sheetData>
    <row r="1" spans="1:7" ht="17.25" customHeight="1">
      <c r="A1" s="359" t="s">
        <v>124</v>
      </c>
      <c r="B1" s="360"/>
      <c r="C1" s="360"/>
      <c r="D1" s="360"/>
      <c r="E1" s="158"/>
      <c r="F1" s="158"/>
      <c r="G1" s="158"/>
    </row>
    <row r="2" spans="1:7" ht="14.25" customHeight="1">
      <c r="A2" s="368" t="s">
        <v>173</v>
      </c>
      <c r="B2" s="365" t="s">
        <v>174</v>
      </c>
      <c r="C2" s="365" t="s">
        <v>72</v>
      </c>
      <c r="D2" s="212" t="s">
        <v>185</v>
      </c>
      <c r="E2" s="158"/>
      <c r="F2" s="158"/>
      <c r="G2" s="158"/>
    </row>
    <row r="3" spans="1:7" ht="36.75" customHeight="1">
      <c r="A3" s="354"/>
      <c r="B3" s="366"/>
      <c r="C3" s="366"/>
      <c r="D3" s="213" t="s">
        <v>246</v>
      </c>
      <c r="E3" s="158"/>
      <c r="F3" s="158"/>
      <c r="G3" s="158"/>
    </row>
    <row r="4" spans="1:7" ht="14.25" customHeight="1">
      <c r="A4" s="163">
        <v>1</v>
      </c>
      <c r="B4" s="214"/>
      <c r="C4" s="215"/>
      <c r="D4" s="224"/>
      <c r="E4" s="158">
        <f>IF(D4=1,1,IF(D4=2,2,IF(D4=3,3,0)))</f>
        <v>0</v>
      </c>
      <c r="F4" s="158">
        <f>IF(ISBLANK(B4),0,1)</f>
        <v>0</v>
      </c>
      <c r="G4" s="158"/>
    </row>
    <row r="5" spans="1:7" ht="14.25" customHeight="1">
      <c r="A5" s="163">
        <v>2</v>
      </c>
      <c r="B5" s="214"/>
      <c r="C5" s="215"/>
      <c r="D5" s="224"/>
      <c r="E5" s="158">
        <f t="shared" ref="E5:E68" si="0">IF(D5=1,1,IF(D5=2,2,IF(D5=3,3,0)))</f>
        <v>0</v>
      </c>
      <c r="F5" s="158">
        <f t="shared" ref="F5:F53" si="1">IF(ISBLANK(B5),0,1)</f>
        <v>0</v>
      </c>
      <c r="G5" s="158"/>
    </row>
    <row r="6" spans="1:7" ht="14.25" customHeight="1">
      <c r="A6" s="163">
        <v>3</v>
      </c>
      <c r="B6" s="214"/>
      <c r="C6" s="215"/>
      <c r="D6" s="224"/>
      <c r="E6" s="158">
        <f t="shared" si="0"/>
        <v>0</v>
      </c>
      <c r="F6" s="158">
        <f t="shared" si="1"/>
        <v>0</v>
      </c>
      <c r="G6" s="158"/>
    </row>
    <row r="7" spans="1:7" ht="14.25" customHeight="1">
      <c r="A7" s="163">
        <v>4</v>
      </c>
      <c r="B7" s="214"/>
      <c r="C7" s="215"/>
      <c r="D7" s="224" t="s">
        <v>54</v>
      </c>
      <c r="E7" s="158">
        <f t="shared" si="0"/>
        <v>0</v>
      </c>
      <c r="F7" s="158">
        <f t="shared" si="1"/>
        <v>0</v>
      </c>
      <c r="G7" s="158"/>
    </row>
    <row r="8" spans="1:7" ht="14.25" customHeight="1">
      <c r="A8" s="163">
        <v>5</v>
      </c>
      <c r="B8" s="214"/>
      <c r="C8" s="215"/>
      <c r="D8" s="224" t="s">
        <v>54</v>
      </c>
      <c r="E8" s="158">
        <f t="shared" si="0"/>
        <v>0</v>
      </c>
      <c r="F8" s="158">
        <f t="shared" si="1"/>
        <v>0</v>
      </c>
      <c r="G8" s="158"/>
    </row>
    <row r="9" spans="1:7" ht="14.25" customHeight="1">
      <c r="A9" s="163">
        <v>6</v>
      </c>
      <c r="B9" s="214"/>
      <c r="C9" s="215"/>
      <c r="D9" s="224" t="s">
        <v>54</v>
      </c>
      <c r="E9" s="158">
        <f t="shared" si="0"/>
        <v>0</v>
      </c>
      <c r="F9" s="158">
        <f t="shared" si="1"/>
        <v>0</v>
      </c>
      <c r="G9" s="158"/>
    </row>
    <row r="10" spans="1:7" ht="14.25" customHeight="1">
      <c r="A10" s="163">
        <v>7</v>
      </c>
      <c r="B10" s="214"/>
      <c r="C10" s="215"/>
      <c r="D10" s="224" t="s">
        <v>54</v>
      </c>
      <c r="E10" s="158">
        <f t="shared" si="0"/>
        <v>0</v>
      </c>
      <c r="F10" s="158">
        <f t="shared" si="1"/>
        <v>0</v>
      </c>
      <c r="G10" s="158"/>
    </row>
    <row r="11" spans="1:7" ht="14.25" customHeight="1">
      <c r="A11" s="163">
        <v>8</v>
      </c>
      <c r="B11" s="214"/>
      <c r="C11" s="215"/>
      <c r="D11" s="224" t="s">
        <v>54</v>
      </c>
      <c r="E11" s="158">
        <f t="shared" si="0"/>
        <v>0</v>
      </c>
      <c r="F11" s="158">
        <f t="shared" si="1"/>
        <v>0</v>
      </c>
      <c r="G11" s="158"/>
    </row>
    <row r="12" spans="1:7" ht="14.25" customHeight="1">
      <c r="A12" s="163">
        <v>9</v>
      </c>
      <c r="B12" s="214"/>
      <c r="C12" s="215"/>
      <c r="D12" s="224" t="s">
        <v>54</v>
      </c>
      <c r="E12" s="158">
        <f t="shared" si="0"/>
        <v>0</v>
      </c>
      <c r="F12" s="158">
        <f t="shared" si="1"/>
        <v>0</v>
      </c>
      <c r="G12" s="158"/>
    </row>
    <row r="13" spans="1:7" ht="14.25" customHeight="1">
      <c r="A13" s="163">
        <v>10</v>
      </c>
      <c r="B13" s="214"/>
      <c r="C13" s="215"/>
      <c r="D13" s="224" t="s">
        <v>54</v>
      </c>
      <c r="E13" s="158">
        <f t="shared" si="0"/>
        <v>0</v>
      </c>
      <c r="F13" s="158">
        <f t="shared" si="1"/>
        <v>0</v>
      </c>
      <c r="G13" s="158"/>
    </row>
    <row r="14" spans="1:7" ht="14.25" customHeight="1">
      <c r="A14" s="163">
        <v>11</v>
      </c>
      <c r="B14" s="214"/>
      <c r="C14" s="215"/>
      <c r="D14" s="224" t="s">
        <v>54</v>
      </c>
      <c r="E14" s="158">
        <f t="shared" si="0"/>
        <v>0</v>
      </c>
      <c r="F14" s="158">
        <f t="shared" si="1"/>
        <v>0</v>
      </c>
      <c r="G14" s="158"/>
    </row>
    <row r="15" spans="1:7" ht="14.25" customHeight="1">
      <c r="A15" s="163">
        <v>12</v>
      </c>
      <c r="B15" s="214"/>
      <c r="C15" s="215"/>
      <c r="D15" s="224" t="s">
        <v>54</v>
      </c>
      <c r="E15" s="158">
        <f t="shared" si="0"/>
        <v>0</v>
      </c>
      <c r="F15" s="158">
        <f t="shared" si="1"/>
        <v>0</v>
      </c>
      <c r="G15" s="158"/>
    </row>
    <row r="16" spans="1:7" ht="14.25" customHeight="1">
      <c r="A16" s="163">
        <v>13</v>
      </c>
      <c r="B16" s="214"/>
      <c r="C16" s="215"/>
      <c r="D16" s="224" t="s">
        <v>54</v>
      </c>
      <c r="E16" s="158">
        <f t="shared" si="0"/>
        <v>0</v>
      </c>
      <c r="F16" s="158">
        <f t="shared" si="1"/>
        <v>0</v>
      </c>
      <c r="G16" s="158"/>
    </row>
    <row r="17" spans="1:7" ht="14.25" customHeight="1">
      <c r="A17" s="163">
        <v>14</v>
      </c>
      <c r="B17" s="214"/>
      <c r="C17" s="215"/>
      <c r="D17" s="224" t="s">
        <v>54</v>
      </c>
      <c r="E17" s="158">
        <f t="shared" si="0"/>
        <v>0</v>
      </c>
      <c r="F17" s="158">
        <f t="shared" si="1"/>
        <v>0</v>
      </c>
      <c r="G17" s="158"/>
    </row>
    <row r="18" spans="1:7" ht="14.25" customHeight="1">
      <c r="A18" s="163">
        <v>15</v>
      </c>
      <c r="B18" s="214"/>
      <c r="C18" s="215"/>
      <c r="D18" s="224" t="s">
        <v>54</v>
      </c>
      <c r="E18" s="158">
        <f t="shared" si="0"/>
        <v>0</v>
      </c>
      <c r="F18" s="158">
        <f t="shared" si="1"/>
        <v>0</v>
      </c>
      <c r="G18" s="158"/>
    </row>
    <row r="19" spans="1:7" ht="14.25" customHeight="1">
      <c r="A19" s="163">
        <v>16</v>
      </c>
      <c r="B19" s="214"/>
      <c r="C19" s="215"/>
      <c r="D19" s="224" t="s">
        <v>54</v>
      </c>
      <c r="E19" s="158">
        <f t="shared" si="0"/>
        <v>0</v>
      </c>
      <c r="F19" s="158">
        <f t="shared" si="1"/>
        <v>0</v>
      </c>
      <c r="G19" s="158"/>
    </row>
    <row r="20" spans="1:7" ht="14.25" customHeight="1">
      <c r="A20" s="163">
        <v>17</v>
      </c>
      <c r="B20" s="214"/>
      <c r="C20" s="215"/>
      <c r="D20" s="224" t="s">
        <v>54</v>
      </c>
      <c r="E20" s="158">
        <f t="shared" si="0"/>
        <v>0</v>
      </c>
      <c r="F20" s="158">
        <f t="shared" si="1"/>
        <v>0</v>
      </c>
      <c r="G20" s="158"/>
    </row>
    <row r="21" spans="1:7" ht="14.25" customHeight="1">
      <c r="A21" s="163">
        <v>18</v>
      </c>
      <c r="B21" s="214"/>
      <c r="C21" s="215"/>
      <c r="D21" s="224" t="s">
        <v>54</v>
      </c>
      <c r="E21" s="158">
        <f t="shared" si="0"/>
        <v>0</v>
      </c>
      <c r="F21" s="158">
        <f t="shared" si="1"/>
        <v>0</v>
      </c>
      <c r="G21" s="158"/>
    </row>
    <row r="22" spans="1:7" ht="14.25" customHeight="1">
      <c r="A22" s="163">
        <v>19</v>
      </c>
      <c r="B22" s="214"/>
      <c r="C22" s="215"/>
      <c r="D22" s="224" t="s">
        <v>54</v>
      </c>
      <c r="E22" s="158">
        <f t="shared" si="0"/>
        <v>0</v>
      </c>
      <c r="F22" s="158">
        <f t="shared" si="1"/>
        <v>0</v>
      </c>
      <c r="G22" s="158"/>
    </row>
    <row r="23" spans="1:7" ht="14.25" customHeight="1">
      <c r="A23" s="163">
        <v>20</v>
      </c>
      <c r="B23" s="214"/>
      <c r="C23" s="215"/>
      <c r="D23" s="224" t="s">
        <v>54</v>
      </c>
      <c r="E23" s="158">
        <f t="shared" si="0"/>
        <v>0</v>
      </c>
      <c r="F23" s="158">
        <f t="shared" si="1"/>
        <v>0</v>
      </c>
      <c r="G23" s="158"/>
    </row>
    <row r="24" spans="1:7" ht="14.25" customHeight="1">
      <c r="A24" s="163">
        <v>21</v>
      </c>
      <c r="B24" s="214"/>
      <c r="C24" s="215"/>
      <c r="D24" s="224" t="s">
        <v>54</v>
      </c>
      <c r="E24" s="158">
        <f t="shared" si="0"/>
        <v>0</v>
      </c>
      <c r="F24" s="158">
        <f t="shared" si="1"/>
        <v>0</v>
      </c>
      <c r="G24" s="158"/>
    </row>
    <row r="25" spans="1:7" ht="14.25" customHeight="1">
      <c r="A25" s="163">
        <v>22</v>
      </c>
      <c r="B25" s="214"/>
      <c r="C25" s="215"/>
      <c r="D25" s="224" t="s">
        <v>54</v>
      </c>
      <c r="E25" s="158">
        <f t="shared" si="0"/>
        <v>0</v>
      </c>
      <c r="F25" s="158">
        <f t="shared" si="1"/>
        <v>0</v>
      </c>
      <c r="G25" s="158"/>
    </row>
    <row r="26" spans="1:7" ht="14.25" customHeight="1">
      <c r="A26" s="163">
        <v>23</v>
      </c>
      <c r="B26" s="214"/>
      <c r="C26" s="215"/>
      <c r="D26" s="224" t="s">
        <v>54</v>
      </c>
      <c r="E26" s="158">
        <f t="shared" si="0"/>
        <v>0</v>
      </c>
      <c r="F26" s="158">
        <f t="shared" si="1"/>
        <v>0</v>
      </c>
      <c r="G26" s="158"/>
    </row>
    <row r="27" spans="1:7" ht="14.25" customHeight="1">
      <c r="A27" s="163">
        <v>24</v>
      </c>
      <c r="B27" s="214"/>
      <c r="C27" s="215"/>
      <c r="D27" s="224" t="s">
        <v>54</v>
      </c>
      <c r="E27" s="158">
        <f t="shared" si="0"/>
        <v>0</v>
      </c>
      <c r="F27" s="158">
        <f t="shared" si="1"/>
        <v>0</v>
      </c>
      <c r="G27" s="158"/>
    </row>
    <row r="28" spans="1:7" ht="14.25" customHeight="1">
      <c r="A28" s="163">
        <v>25</v>
      </c>
      <c r="B28" s="214"/>
      <c r="C28" s="215"/>
      <c r="D28" s="224" t="s">
        <v>54</v>
      </c>
      <c r="E28" s="158">
        <f t="shared" si="0"/>
        <v>0</v>
      </c>
      <c r="F28" s="158">
        <f t="shared" si="1"/>
        <v>0</v>
      </c>
      <c r="G28" s="158"/>
    </row>
    <row r="29" spans="1:7" ht="14.25" customHeight="1">
      <c r="A29" s="163">
        <v>26</v>
      </c>
      <c r="B29" s="214"/>
      <c r="C29" s="215"/>
      <c r="D29" s="224" t="s">
        <v>54</v>
      </c>
      <c r="E29" s="158">
        <f t="shared" si="0"/>
        <v>0</v>
      </c>
      <c r="F29" s="158">
        <f t="shared" si="1"/>
        <v>0</v>
      </c>
      <c r="G29" s="158"/>
    </row>
    <row r="30" spans="1:7" ht="14.25" customHeight="1">
      <c r="A30" s="163">
        <v>27</v>
      </c>
      <c r="B30" s="214"/>
      <c r="C30" s="215"/>
      <c r="D30" s="224" t="s">
        <v>54</v>
      </c>
      <c r="E30" s="158">
        <f t="shared" si="0"/>
        <v>0</v>
      </c>
      <c r="F30" s="158">
        <f t="shared" si="1"/>
        <v>0</v>
      </c>
      <c r="G30" s="158"/>
    </row>
    <row r="31" spans="1:7" ht="14.25" customHeight="1">
      <c r="A31" s="163">
        <v>28</v>
      </c>
      <c r="B31" s="214"/>
      <c r="C31" s="215"/>
      <c r="D31" s="224" t="s">
        <v>54</v>
      </c>
      <c r="E31" s="158">
        <f t="shared" si="0"/>
        <v>0</v>
      </c>
      <c r="F31" s="158">
        <f t="shared" si="1"/>
        <v>0</v>
      </c>
      <c r="G31" s="158"/>
    </row>
    <row r="32" spans="1:7" ht="14.25" customHeight="1">
      <c r="A32" s="163">
        <v>29</v>
      </c>
      <c r="B32" s="214"/>
      <c r="C32" s="215"/>
      <c r="D32" s="224" t="s">
        <v>54</v>
      </c>
      <c r="E32" s="158">
        <f t="shared" si="0"/>
        <v>0</v>
      </c>
      <c r="F32" s="158">
        <f t="shared" si="1"/>
        <v>0</v>
      </c>
      <c r="G32" s="158"/>
    </row>
    <row r="33" spans="1:7" ht="14.25" customHeight="1">
      <c r="A33" s="163">
        <v>30</v>
      </c>
      <c r="B33" s="214"/>
      <c r="C33" s="215"/>
      <c r="D33" s="224" t="s">
        <v>54</v>
      </c>
      <c r="E33" s="158">
        <f t="shared" si="0"/>
        <v>0</v>
      </c>
      <c r="F33" s="158">
        <f t="shared" si="1"/>
        <v>0</v>
      </c>
      <c r="G33" s="158"/>
    </row>
    <row r="34" spans="1:7" ht="14.25" customHeight="1">
      <c r="A34" s="163">
        <v>31</v>
      </c>
      <c r="B34" s="214"/>
      <c r="C34" s="215"/>
      <c r="D34" s="224" t="s">
        <v>54</v>
      </c>
      <c r="E34" s="158">
        <f t="shared" si="0"/>
        <v>0</v>
      </c>
      <c r="F34" s="158">
        <f t="shared" si="1"/>
        <v>0</v>
      </c>
      <c r="G34" s="158"/>
    </row>
    <row r="35" spans="1:7" ht="14.25" customHeight="1">
      <c r="A35" s="163">
        <v>32</v>
      </c>
      <c r="B35" s="214"/>
      <c r="C35" s="215"/>
      <c r="D35" s="224" t="s">
        <v>54</v>
      </c>
      <c r="E35" s="158">
        <f t="shared" si="0"/>
        <v>0</v>
      </c>
      <c r="F35" s="158">
        <f t="shared" si="1"/>
        <v>0</v>
      </c>
      <c r="G35" s="158"/>
    </row>
    <row r="36" spans="1:7" ht="14.25" customHeight="1">
      <c r="A36" s="163">
        <v>33</v>
      </c>
      <c r="B36" s="214"/>
      <c r="C36" s="215"/>
      <c r="D36" s="224" t="s">
        <v>54</v>
      </c>
      <c r="E36" s="158">
        <f t="shared" si="0"/>
        <v>0</v>
      </c>
      <c r="F36" s="158">
        <f t="shared" si="1"/>
        <v>0</v>
      </c>
      <c r="G36" s="158"/>
    </row>
    <row r="37" spans="1:7" ht="14.25" customHeight="1">
      <c r="A37" s="163">
        <v>34</v>
      </c>
      <c r="B37" s="214"/>
      <c r="C37" s="215"/>
      <c r="D37" s="224" t="s">
        <v>54</v>
      </c>
      <c r="E37" s="158">
        <f t="shared" si="0"/>
        <v>0</v>
      </c>
      <c r="F37" s="158">
        <f t="shared" si="1"/>
        <v>0</v>
      </c>
      <c r="G37" s="158"/>
    </row>
    <row r="38" spans="1:7" ht="14.25" customHeight="1">
      <c r="A38" s="163">
        <v>35</v>
      </c>
      <c r="B38" s="214"/>
      <c r="C38" s="215"/>
      <c r="D38" s="224" t="s">
        <v>54</v>
      </c>
      <c r="E38" s="158">
        <f t="shared" si="0"/>
        <v>0</v>
      </c>
      <c r="F38" s="158">
        <f t="shared" si="1"/>
        <v>0</v>
      </c>
      <c r="G38" s="158"/>
    </row>
    <row r="39" spans="1:7" ht="14.25" customHeight="1">
      <c r="A39" s="163">
        <v>36</v>
      </c>
      <c r="B39" s="214"/>
      <c r="C39" s="215"/>
      <c r="D39" s="224" t="s">
        <v>54</v>
      </c>
      <c r="E39" s="158">
        <f t="shared" si="0"/>
        <v>0</v>
      </c>
      <c r="F39" s="158">
        <f t="shared" si="1"/>
        <v>0</v>
      </c>
      <c r="G39" s="158"/>
    </row>
    <row r="40" spans="1:7" ht="14.25" customHeight="1">
      <c r="A40" s="163">
        <v>37</v>
      </c>
      <c r="B40" s="214"/>
      <c r="C40" s="215"/>
      <c r="D40" s="224" t="s">
        <v>54</v>
      </c>
      <c r="E40" s="158">
        <f t="shared" si="0"/>
        <v>0</v>
      </c>
      <c r="F40" s="158">
        <f t="shared" si="1"/>
        <v>0</v>
      </c>
      <c r="G40" s="158"/>
    </row>
    <row r="41" spans="1:7" ht="14.25" customHeight="1">
      <c r="A41" s="163">
        <v>38</v>
      </c>
      <c r="B41" s="214"/>
      <c r="C41" s="215"/>
      <c r="D41" s="224" t="s">
        <v>54</v>
      </c>
      <c r="E41" s="158">
        <f t="shared" si="0"/>
        <v>0</v>
      </c>
      <c r="F41" s="158">
        <f t="shared" si="1"/>
        <v>0</v>
      </c>
      <c r="G41" s="158"/>
    </row>
    <row r="42" spans="1:7" ht="14.25" customHeight="1">
      <c r="A42" s="163">
        <v>39</v>
      </c>
      <c r="B42" s="214"/>
      <c r="C42" s="215"/>
      <c r="D42" s="224" t="s">
        <v>54</v>
      </c>
      <c r="E42" s="158">
        <f t="shared" si="0"/>
        <v>0</v>
      </c>
      <c r="F42" s="158">
        <f t="shared" si="1"/>
        <v>0</v>
      </c>
      <c r="G42" s="158"/>
    </row>
    <row r="43" spans="1:7" ht="14.25" customHeight="1">
      <c r="A43" s="163">
        <v>40</v>
      </c>
      <c r="B43" s="214"/>
      <c r="C43" s="215"/>
      <c r="D43" s="224" t="s">
        <v>54</v>
      </c>
      <c r="E43" s="158">
        <f t="shared" si="0"/>
        <v>0</v>
      </c>
      <c r="F43" s="158">
        <f t="shared" si="1"/>
        <v>0</v>
      </c>
      <c r="G43" s="158"/>
    </row>
    <row r="44" spans="1:7" ht="14.25" customHeight="1">
      <c r="A44" s="163">
        <v>41</v>
      </c>
      <c r="B44" s="214"/>
      <c r="C44" s="215"/>
      <c r="D44" s="224" t="s">
        <v>54</v>
      </c>
      <c r="E44" s="158">
        <f t="shared" si="0"/>
        <v>0</v>
      </c>
      <c r="F44" s="158">
        <f t="shared" si="1"/>
        <v>0</v>
      </c>
      <c r="G44" s="158"/>
    </row>
    <row r="45" spans="1:7" ht="14.25" customHeight="1">
      <c r="A45" s="163">
        <v>42</v>
      </c>
      <c r="B45" s="214"/>
      <c r="C45" s="215"/>
      <c r="D45" s="224" t="s">
        <v>54</v>
      </c>
      <c r="E45" s="158">
        <f t="shared" si="0"/>
        <v>0</v>
      </c>
      <c r="F45" s="158">
        <f t="shared" si="1"/>
        <v>0</v>
      </c>
      <c r="G45" s="158"/>
    </row>
    <row r="46" spans="1:7" ht="14.25" customHeight="1">
      <c r="A46" s="163">
        <v>43</v>
      </c>
      <c r="B46" s="214"/>
      <c r="C46" s="215"/>
      <c r="D46" s="224" t="s">
        <v>54</v>
      </c>
      <c r="E46" s="158">
        <f t="shared" si="0"/>
        <v>0</v>
      </c>
      <c r="F46" s="158">
        <f t="shared" si="1"/>
        <v>0</v>
      </c>
      <c r="G46" s="158"/>
    </row>
    <row r="47" spans="1:7" ht="14.25" customHeight="1">
      <c r="A47" s="163">
        <v>44</v>
      </c>
      <c r="B47" s="214"/>
      <c r="C47" s="215"/>
      <c r="D47" s="224" t="s">
        <v>54</v>
      </c>
      <c r="E47" s="158">
        <f t="shared" si="0"/>
        <v>0</v>
      </c>
      <c r="F47" s="158">
        <f t="shared" si="1"/>
        <v>0</v>
      </c>
      <c r="G47" s="158"/>
    </row>
    <row r="48" spans="1:7" ht="14.25" customHeight="1">
      <c r="A48" s="163">
        <v>45</v>
      </c>
      <c r="B48" s="214"/>
      <c r="C48" s="215"/>
      <c r="D48" s="224" t="s">
        <v>54</v>
      </c>
      <c r="E48" s="158">
        <f t="shared" si="0"/>
        <v>0</v>
      </c>
      <c r="F48" s="158">
        <f t="shared" si="1"/>
        <v>0</v>
      </c>
      <c r="G48" s="158"/>
    </row>
    <row r="49" spans="1:7" ht="14.25" customHeight="1">
      <c r="A49" s="163">
        <v>46</v>
      </c>
      <c r="B49" s="214"/>
      <c r="C49" s="215"/>
      <c r="D49" s="224" t="s">
        <v>54</v>
      </c>
      <c r="E49" s="158">
        <f t="shared" si="0"/>
        <v>0</v>
      </c>
      <c r="F49" s="158">
        <f t="shared" si="1"/>
        <v>0</v>
      </c>
      <c r="G49" s="158"/>
    </row>
    <row r="50" spans="1:7" ht="14.25" customHeight="1">
      <c r="A50" s="163">
        <v>47</v>
      </c>
      <c r="B50" s="214"/>
      <c r="C50" s="215"/>
      <c r="D50" s="224" t="s">
        <v>54</v>
      </c>
      <c r="E50" s="158">
        <f t="shared" si="0"/>
        <v>0</v>
      </c>
      <c r="F50" s="158">
        <f t="shared" si="1"/>
        <v>0</v>
      </c>
      <c r="G50" s="158"/>
    </row>
    <row r="51" spans="1:7" ht="14.25" customHeight="1">
      <c r="A51" s="163">
        <v>48</v>
      </c>
      <c r="B51" s="214"/>
      <c r="C51" s="215"/>
      <c r="D51" s="224" t="s">
        <v>54</v>
      </c>
      <c r="E51" s="158">
        <f t="shared" si="0"/>
        <v>0</v>
      </c>
      <c r="F51" s="158">
        <f t="shared" si="1"/>
        <v>0</v>
      </c>
      <c r="G51" s="158"/>
    </row>
    <row r="52" spans="1:7" ht="14.25" customHeight="1">
      <c r="A52" s="163">
        <v>49</v>
      </c>
      <c r="B52" s="214"/>
      <c r="C52" s="215"/>
      <c r="D52" s="224" t="s">
        <v>54</v>
      </c>
      <c r="E52" s="158">
        <f t="shared" si="0"/>
        <v>0</v>
      </c>
      <c r="F52" s="158">
        <f t="shared" si="1"/>
        <v>0</v>
      </c>
      <c r="G52" s="158"/>
    </row>
    <row r="53" spans="1:7" ht="14.25" customHeight="1">
      <c r="A53" s="163">
        <v>50</v>
      </c>
      <c r="B53" s="214"/>
      <c r="C53" s="215"/>
      <c r="D53" s="224" t="s">
        <v>54</v>
      </c>
      <c r="E53" s="158">
        <f t="shared" si="0"/>
        <v>0</v>
      </c>
      <c r="F53" s="158">
        <f t="shared" si="1"/>
        <v>0</v>
      </c>
      <c r="G53" s="158"/>
    </row>
    <row r="54" spans="1:7" ht="14.25" customHeight="1">
      <c r="A54" s="163">
        <v>51</v>
      </c>
      <c r="B54" s="214"/>
      <c r="C54" s="215"/>
      <c r="D54" s="224"/>
      <c r="E54" s="158">
        <f>IF(D54=1,1,IF(D54=2,2,IF(D54=3,3,0)))</f>
        <v>0</v>
      </c>
      <c r="F54" s="158">
        <f>IF(ISBLANK(B54),0,1)</f>
        <v>0</v>
      </c>
      <c r="G54" s="158"/>
    </row>
    <row r="55" spans="1:7" ht="14.25" customHeight="1">
      <c r="A55" s="163">
        <v>52</v>
      </c>
      <c r="B55" s="214"/>
      <c r="C55" s="215"/>
      <c r="D55" s="224"/>
      <c r="E55" s="158">
        <f t="shared" si="0"/>
        <v>0</v>
      </c>
      <c r="F55" s="158">
        <f t="shared" ref="F55:F103" si="2">IF(ISBLANK(B55),0,1)</f>
        <v>0</v>
      </c>
      <c r="G55" s="158"/>
    </row>
    <row r="56" spans="1:7" ht="14.25" customHeight="1">
      <c r="A56" s="163">
        <v>53</v>
      </c>
      <c r="B56" s="214"/>
      <c r="C56" s="215"/>
      <c r="D56" s="224"/>
      <c r="E56" s="158">
        <f t="shared" si="0"/>
        <v>0</v>
      </c>
      <c r="F56" s="158">
        <f t="shared" si="2"/>
        <v>0</v>
      </c>
      <c r="G56" s="158"/>
    </row>
    <row r="57" spans="1:7" ht="14.25" customHeight="1">
      <c r="A57" s="163">
        <v>54</v>
      </c>
      <c r="B57" s="214"/>
      <c r="C57" s="215"/>
      <c r="D57" s="224" t="s">
        <v>54</v>
      </c>
      <c r="E57" s="158">
        <f t="shared" si="0"/>
        <v>0</v>
      </c>
      <c r="F57" s="158">
        <f t="shared" si="2"/>
        <v>0</v>
      </c>
      <c r="G57" s="158"/>
    </row>
    <row r="58" spans="1:7" ht="14.25" customHeight="1">
      <c r="A58" s="163">
        <v>55</v>
      </c>
      <c r="B58" s="214"/>
      <c r="C58" s="215"/>
      <c r="D58" s="224" t="s">
        <v>54</v>
      </c>
      <c r="E58" s="158">
        <f t="shared" si="0"/>
        <v>0</v>
      </c>
      <c r="F58" s="158">
        <f t="shared" si="2"/>
        <v>0</v>
      </c>
      <c r="G58" s="158"/>
    </row>
    <row r="59" spans="1:7" ht="14.25" customHeight="1">
      <c r="A59" s="163">
        <v>56</v>
      </c>
      <c r="B59" s="214"/>
      <c r="C59" s="215"/>
      <c r="D59" s="224" t="s">
        <v>54</v>
      </c>
      <c r="E59" s="158">
        <f t="shared" si="0"/>
        <v>0</v>
      </c>
      <c r="F59" s="158">
        <f t="shared" si="2"/>
        <v>0</v>
      </c>
      <c r="G59" s="158"/>
    </row>
    <row r="60" spans="1:7" ht="14.25" customHeight="1">
      <c r="A60" s="163">
        <v>57</v>
      </c>
      <c r="B60" s="214"/>
      <c r="C60" s="215"/>
      <c r="D60" s="224" t="s">
        <v>54</v>
      </c>
      <c r="E60" s="158">
        <f t="shared" si="0"/>
        <v>0</v>
      </c>
      <c r="F60" s="158">
        <f t="shared" si="2"/>
        <v>0</v>
      </c>
      <c r="G60" s="158"/>
    </row>
    <row r="61" spans="1:7" ht="14.25" customHeight="1">
      <c r="A61" s="163">
        <v>58</v>
      </c>
      <c r="B61" s="214"/>
      <c r="C61" s="215"/>
      <c r="D61" s="224" t="s">
        <v>54</v>
      </c>
      <c r="E61" s="158">
        <f t="shared" si="0"/>
        <v>0</v>
      </c>
      <c r="F61" s="158">
        <f t="shared" si="2"/>
        <v>0</v>
      </c>
      <c r="G61" s="158"/>
    </row>
    <row r="62" spans="1:7" ht="14.25" customHeight="1">
      <c r="A62" s="163">
        <v>59</v>
      </c>
      <c r="B62" s="214"/>
      <c r="C62" s="215"/>
      <c r="D62" s="224" t="s">
        <v>54</v>
      </c>
      <c r="E62" s="158">
        <f t="shared" si="0"/>
        <v>0</v>
      </c>
      <c r="F62" s="158">
        <f t="shared" si="2"/>
        <v>0</v>
      </c>
      <c r="G62" s="158"/>
    </row>
    <row r="63" spans="1:7" ht="14.25" customHeight="1">
      <c r="A63" s="163">
        <v>60</v>
      </c>
      <c r="B63" s="214"/>
      <c r="C63" s="215"/>
      <c r="D63" s="224" t="s">
        <v>54</v>
      </c>
      <c r="E63" s="158">
        <f t="shared" si="0"/>
        <v>0</v>
      </c>
      <c r="F63" s="158">
        <f t="shared" si="2"/>
        <v>0</v>
      </c>
      <c r="G63" s="158"/>
    </row>
    <row r="64" spans="1:7" ht="14.25" customHeight="1">
      <c r="A64" s="163">
        <v>61</v>
      </c>
      <c r="B64" s="214"/>
      <c r="C64" s="215"/>
      <c r="D64" s="224" t="s">
        <v>54</v>
      </c>
      <c r="E64" s="158">
        <f t="shared" si="0"/>
        <v>0</v>
      </c>
      <c r="F64" s="158">
        <f t="shared" si="2"/>
        <v>0</v>
      </c>
      <c r="G64" s="158"/>
    </row>
    <row r="65" spans="1:7" ht="14.25" customHeight="1">
      <c r="A65" s="163">
        <v>62</v>
      </c>
      <c r="B65" s="214"/>
      <c r="C65" s="215"/>
      <c r="D65" s="224" t="s">
        <v>54</v>
      </c>
      <c r="E65" s="158">
        <f t="shared" si="0"/>
        <v>0</v>
      </c>
      <c r="F65" s="158">
        <f t="shared" si="2"/>
        <v>0</v>
      </c>
      <c r="G65" s="158"/>
    </row>
    <row r="66" spans="1:7" ht="14.25" customHeight="1">
      <c r="A66" s="163">
        <v>63</v>
      </c>
      <c r="B66" s="214"/>
      <c r="C66" s="215"/>
      <c r="D66" s="224" t="s">
        <v>54</v>
      </c>
      <c r="E66" s="158">
        <f t="shared" si="0"/>
        <v>0</v>
      </c>
      <c r="F66" s="158">
        <f t="shared" si="2"/>
        <v>0</v>
      </c>
      <c r="G66" s="158"/>
    </row>
    <row r="67" spans="1:7" ht="14.25" customHeight="1">
      <c r="A67" s="163">
        <v>64</v>
      </c>
      <c r="B67" s="214"/>
      <c r="C67" s="215"/>
      <c r="D67" s="224" t="s">
        <v>54</v>
      </c>
      <c r="E67" s="158">
        <f t="shared" si="0"/>
        <v>0</v>
      </c>
      <c r="F67" s="158">
        <f t="shared" si="2"/>
        <v>0</v>
      </c>
      <c r="G67" s="158"/>
    </row>
    <row r="68" spans="1:7" ht="14.25" customHeight="1">
      <c r="A68" s="163">
        <v>65</v>
      </c>
      <c r="B68" s="214"/>
      <c r="C68" s="215"/>
      <c r="D68" s="224" t="s">
        <v>54</v>
      </c>
      <c r="E68" s="158">
        <f t="shared" si="0"/>
        <v>0</v>
      </c>
      <c r="F68" s="158">
        <f t="shared" si="2"/>
        <v>0</v>
      </c>
      <c r="G68" s="158"/>
    </row>
    <row r="69" spans="1:7" ht="14.25" customHeight="1">
      <c r="A69" s="163">
        <v>66</v>
      </c>
      <c r="B69" s="214"/>
      <c r="C69" s="215"/>
      <c r="D69" s="224" t="s">
        <v>54</v>
      </c>
      <c r="E69" s="158">
        <f t="shared" ref="E69:E103" si="3">IF(D69=1,1,IF(D69=2,2,IF(D69=3,3,0)))</f>
        <v>0</v>
      </c>
      <c r="F69" s="158">
        <f t="shared" si="2"/>
        <v>0</v>
      </c>
      <c r="G69" s="158"/>
    </row>
    <row r="70" spans="1:7" ht="14.25" customHeight="1">
      <c r="A70" s="163">
        <v>67</v>
      </c>
      <c r="B70" s="214"/>
      <c r="C70" s="215"/>
      <c r="D70" s="224" t="s">
        <v>54</v>
      </c>
      <c r="E70" s="158">
        <f t="shared" si="3"/>
        <v>0</v>
      </c>
      <c r="F70" s="158">
        <f t="shared" si="2"/>
        <v>0</v>
      </c>
      <c r="G70" s="158"/>
    </row>
    <row r="71" spans="1:7" ht="14.25" customHeight="1">
      <c r="A71" s="163">
        <v>68</v>
      </c>
      <c r="B71" s="214"/>
      <c r="C71" s="215"/>
      <c r="D71" s="224" t="s">
        <v>54</v>
      </c>
      <c r="E71" s="158">
        <f t="shared" si="3"/>
        <v>0</v>
      </c>
      <c r="F71" s="158">
        <f t="shared" si="2"/>
        <v>0</v>
      </c>
      <c r="G71" s="158"/>
    </row>
    <row r="72" spans="1:7" ht="14.25" customHeight="1">
      <c r="A72" s="163">
        <v>69</v>
      </c>
      <c r="B72" s="214"/>
      <c r="C72" s="215"/>
      <c r="D72" s="224" t="s">
        <v>54</v>
      </c>
      <c r="E72" s="158">
        <f t="shared" si="3"/>
        <v>0</v>
      </c>
      <c r="F72" s="158">
        <f t="shared" si="2"/>
        <v>0</v>
      </c>
      <c r="G72" s="158"/>
    </row>
    <row r="73" spans="1:7" ht="14.25" customHeight="1">
      <c r="A73" s="163">
        <v>70</v>
      </c>
      <c r="B73" s="214"/>
      <c r="C73" s="215"/>
      <c r="D73" s="224" t="s">
        <v>54</v>
      </c>
      <c r="E73" s="158">
        <f t="shared" si="3"/>
        <v>0</v>
      </c>
      <c r="F73" s="158">
        <f t="shared" si="2"/>
        <v>0</v>
      </c>
      <c r="G73" s="158"/>
    </row>
    <row r="74" spans="1:7" ht="14.25" customHeight="1">
      <c r="A74" s="163">
        <v>71</v>
      </c>
      <c r="B74" s="214"/>
      <c r="C74" s="215"/>
      <c r="D74" s="224" t="s">
        <v>54</v>
      </c>
      <c r="E74" s="158">
        <f t="shared" si="3"/>
        <v>0</v>
      </c>
      <c r="F74" s="158">
        <f t="shared" si="2"/>
        <v>0</v>
      </c>
      <c r="G74" s="158"/>
    </row>
    <row r="75" spans="1:7" ht="14.25" customHeight="1">
      <c r="A75" s="163">
        <v>72</v>
      </c>
      <c r="B75" s="214"/>
      <c r="C75" s="215"/>
      <c r="D75" s="224" t="s">
        <v>54</v>
      </c>
      <c r="E75" s="158">
        <f t="shared" si="3"/>
        <v>0</v>
      </c>
      <c r="F75" s="158">
        <f t="shared" si="2"/>
        <v>0</v>
      </c>
      <c r="G75" s="158"/>
    </row>
    <row r="76" spans="1:7" ht="14.25" customHeight="1">
      <c r="A76" s="163">
        <v>73</v>
      </c>
      <c r="B76" s="214"/>
      <c r="C76" s="215"/>
      <c r="D76" s="224" t="s">
        <v>54</v>
      </c>
      <c r="E76" s="158">
        <f t="shared" si="3"/>
        <v>0</v>
      </c>
      <c r="F76" s="158">
        <f t="shared" si="2"/>
        <v>0</v>
      </c>
      <c r="G76" s="158"/>
    </row>
    <row r="77" spans="1:7" ht="14.25" customHeight="1">
      <c r="A77" s="163">
        <v>74</v>
      </c>
      <c r="B77" s="214"/>
      <c r="C77" s="215"/>
      <c r="D77" s="224" t="s">
        <v>54</v>
      </c>
      <c r="E77" s="158">
        <f t="shared" si="3"/>
        <v>0</v>
      </c>
      <c r="F77" s="158">
        <f t="shared" si="2"/>
        <v>0</v>
      </c>
      <c r="G77" s="158"/>
    </row>
    <row r="78" spans="1:7" ht="14.25" customHeight="1">
      <c r="A78" s="163">
        <v>75</v>
      </c>
      <c r="B78" s="214"/>
      <c r="C78" s="215"/>
      <c r="D78" s="224" t="s">
        <v>54</v>
      </c>
      <c r="E78" s="158">
        <f t="shared" si="3"/>
        <v>0</v>
      </c>
      <c r="F78" s="158">
        <f t="shared" si="2"/>
        <v>0</v>
      </c>
      <c r="G78" s="158"/>
    </row>
    <row r="79" spans="1:7" ht="14.25" customHeight="1">
      <c r="A79" s="163">
        <v>76</v>
      </c>
      <c r="B79" s="214"/>
      <c r="C79" s="215"/>
      <c r="D79" s="224" t="s">
        <v>54</v>
      </c>
      <c r="E79" s="158">
        <f t="shared" si="3"/>
        <v>0</v>
      </c>
      <c r="F79" s="158">
        <f t="shared" si="2"/>
        <v>0</v>
      </c>
      <c r="G79" s="158"/>
    </row>
    <row r="80" spans="1:7" ht="14.25" customHeight="1">
      <c r="A80" s="163">
        <v>77</v>
      </c>
      <c r="B80" s="214"/>
      <c r="C80" s="215"/>
      <c r="D80" s="224" t="s">
        <v>54</v>
      </c>
      <c r="E80" s="158">
        <f t="shared" si="3"/>
        <v>0</v>
      </c>
      <c r="F80" s="158">
        <f t="shared" si="2"/>
        <v>0</v>
      </c>
      <c r="G80" s="158"/>
    </row>
    <row r="81" spans="1:7" ht="14.25" customHeight="1">
      <c r="A81" s="163">
        <v>78</v>
      </c>
      <c r="B81" s="214"/>
      <c r="C81" s="215"/>
      <c r="D81" s="224" t="s">
        <v>54</v>
      </c>
      <c r="E81" s="158">
        <f t="shared" si="3"/>
        <v>0</v>
      </c>
      <c r="F81" s="158">
        <f t="shared" si="2"/>
        <v>0</v>
      </c>
      <c r="G81" s="158"/>
    </row>
    <row r="82" spans="1:7" ht="14.25" customHeight="1">
      <c r="A82" s="163">
        <v>79</v>
      </c>
      <c r="B82" s="214"/>
      <c r="C82" s="215"/>
      <c r="D82" s="224" t="s">
        <v>54</v>
      </c>
      <c r="E82" s="158">
        <f t="shared" si="3"/>
        <v>0</v>
      </c>
      <c r="F82" s="158">
        <f t="shared" si="2"/>
        <v>0</v>
      </c>
      <c r="G82" s="158"/>
    </row>
    <row r="83" spans="1:7" ht="14.25" customHeight="1">
      <c r="A83" s="163">
        <v>80</v>
      </c>
      <c r="B83" s="214"/>
      <c r="C83" s="215"/>
      <c r="D83" s="224" t="s">
        <v>54</v>
      </c>
      <c r="E83" s="158">
        <f t="shared" si="3"/>
        <v>0</v>
      </c>
      <c r="F83" s="158">
        <f t="shared" si="2"/>
        <v>0</v>
      </c>
      <c r="G83" s="158"/>
    </row>
    <row r="84" spans="1:7" ht="14.25" customHeight="1">
      <c r="A84" s="163">
        <v>81</v>
      </c>
      <c r="B84" s="214"/>
      <c r="C84" s="215"/>
      <c r="D84" s="224" t="s">
        <v>54</v>
      </c>
      <c r="E84" s="158">
        <f t="shared" si="3"/>
        <v>0</v>
      </c>
      <c r="F84" s="158">
        <f t="shared" si="2"/>
        <v>0</v>
      </c>
      <c r="G84" s="158"/>
    </row>
    <row r="85" spans="1:7" ht="14.25" customHeight="1">
      <c r="A85" s="163">
        <v>82</v>
      </c>
      <c r="B85" s="214"/>
      <c r="C85" s="215"/>
      <c r="D85" s="224" t="s">
        <v>54</v>
      </c>
      <c r="E85" s="158">
        <f t="shared" si="3"/>
        <v>0</v>
      </c>
      <c r="F85" s="158">
        <f t="shared" si="2"/>
        <v>0</v>
      </c>
      <c r="G85" s="158"/>
    </row>
    <row r="86" spans="1:7" ht="14.25" customHeight="1">
      <c r="A86" s="163">
        <v>83</v>
      </c>
      <c r="B86" s="214"/>
      <c r="C86" s="215"/>
      <c r="D86" s="224" t="s">
        <v>54</v>
      </c>
      <c r="E86" s="158">
        <f t="shared" si="3"/>
        <v>0</v>
      </c>
      <c r="F86" s="158">
        <f t="shared" si="2"/>
        <v>0</v>
      </c>
      <c r="G86" s="158"/>
    </row>
    <row r="87" spans="1:7" ht="14.25" customHeight="1">
      <c r="A87" s="163">
        <v>84</v>
      </c>
      <c r="B87" s="214"/>
      <c r="C87" s="215"/>
      <c r="D87" s="224" t="s">
        <v>54</v>
      </c>
      <c r="E87" s="158">
        <f t="shared" si="3"/>
        <v>0</v>
      </c>
      <c r="F87" s="158">
        <f t="shared" si="2"/>
        <v>0</v>
      </c>
      <c r="G87" s="158"/>
    </row>
    <row r="88" spans="1:7" ht="14.25" customHeight="1">
      <c r="A88" s="163">
        <v>85</v>
      </c>
      <c r="B88" s="214"/>
      <c r="C88" s="215"/>
      <c r="D88" s="224" t="s">
        <v>54</v>
      </c>
      <c r="E88" s="158">
        <f t="shared" si="3"/>
        <v>0</v>
      </c>
      <c r="F88" s="158">
        <f t="shared" si="2"/>
        <v>0</v>
      </c>
      <c r="G88" s="158"/>
    </row>
    <row r="89" spans="1:7" ht="14.25" customHeight="1">
      <c r="A89" s="163">
        <v>86</v>
      </c>
      <c r="B89" s="214"/>
      <c r="C89" s="215"/>
      <c r="D89" s="224" t="s">
        <v>54</v>
      </c>
      <c r="E89" s="158">
        <f t="shared" si="3"/>
        <v>0</v>
      </c>
      <c r="F89" s="158">
        <f t="shared" si="2"/>
        <v>0</v>
      </c>
      <c r="G89" s="158"/>
    </row>
    <row r="90" spans="1:7" ht="14.25" customHeight="1">
      <c r="A90" s="163">
        <v>87</v>
      </c>
      <c r="B90" s="214"/>
      <c r="C90" s="215"/>
      <c r="D90" s="224" t="s">
        <v>54</v>
      </c>
      <c r="E90" s="158">
        <f t="shared" si="3"/>
        <v>0</v>
      </c>
      <c r="F90" s="158">
        <f t="shared" si="2"/>
        <v>0</v>
      </c>
      <c r="G90" s="158"/>
    </row>
    <row r="91" spans="1:7" ht="14.25" customHeight="1">
      <c r="A91" s="163">
        <v>88</v>
      </c>
      <c r="B91" s="214"/>
      <c r="C91" s="215"/>
      <c r="D91" s="224" t="s">
        <v>54</v>
      </c>
      <c r="E91" s="158">
        <f t="shared" si="3"/>
        <v>0</v>
      </c>
      <c r="F91" s="158">
        <f t="shared" si="2"/>
        <v>0</v>
      </c>
      <c r="G91" s="158"/>
    </row>
    <row r="92" spans="1:7" ht="14.25" customHeight="1">
      <c r="A92" s="163">
        <v>89</v>
      </c>
      <c r="B92" s="214"/>
      <c r="C92" s="215"/>
      <c r="D92" s="224" t="s">
        <v>54</v>
      </c>
      <c r="E92" s="158">
        <f t="shared" si="3"/>
        <v>0</v>
      </c>
      <c r="F92" s="158">
        <f t="shared" si="2"/>
        <v>0</v>
      </c>
      <c r="G92" s="158"/>
    </row>
    <row r="93" spans="1:7" ht="14.25" customHeight="1">
      <c r="A93" s="163">
        <v>90</v>
      </c>
      <c r="B93" s="214"/>
      <c r="C93" s="215"/>
      <c r="D93" s="224" t="s">
        <v>54</v>
      </c>
      <c r="E93" s="158">
        <f t="shared" si="3"/>
        <v>0</v>
      </c>
      <c r="F93" s="158">
        <f t="shared" si="2"/>
        <v>0</v>
      </c>
      <c r="G93" s="158"/>
    </row>
    <row r="94" spans="1:7" ht="14.25" customHeight="1">
      <c r="A94" s="163">
        <v>91</v>
      </c>
      <c r="B94" s="214"/>
      <c r="C94" s="215"/>
      <c r="D94" s="224" t="s">
        <v>54</v>
      </c>
      <c r="E94" s="158">
        <f t="shared" si="3"/>
        <v>0</v>
      </c>
      <c r="F94" s="158">
        <f t="shared" si="2"/>
        <v>0</v>
      </c>
      <c r="G94" s="158"/>
    </row>
    <row r="95" spans="1:7" ht="14.25" customHeight="1">
      <c r="A95" s="163">
        <v>92</v>
      </c>
      <c r="B95" s="214"/>
      <c r="C95" s="215"/>
      <c r="D95" s="224" t="s">
        <v>54</v>
      </c>
      <c r="E95" s="158">
        <f t="shared" si="3"/>
        <v>0</v>
      </c>
      <c r="F95" s="158">
        <f t="shared" si="2"/>
        <v>0</v>
      </c>
      <c r="G95" s="158"/>
    </row>
    <row r="96" spans="1:7" ht="14.25" customHeight="1">
      <c r="A96" s="163">
        <v>93</v>
      </c>
      <c r="B96" s="214"/>
      <c r="C96" s="215"/>
      <c r="D96" s="224" t="s">
        <v>54</v>
      </c>
      <c r="E96" s="158">
        <f t="shared" si="3"/>
        <v>0</v>
      </c>
      <c r="F96" s="158">
        <f t="shared" si="2"/>
        <v>0</v>
      </c>
      <c r="G96" s="158"/>
    </row>
    <row r="97" spans="1:7" ht="14.25" customHeight="1">
      <c r="A97" s="163">
        <v>94</v>
      </c>
      <c r="B97" s="214"/>
      <c r="C97" s="215"/>
      <c r="D97" s="224"/>
      <c r="E97" s="158">
        <f t="shared" si="3"/>
        <v>0</v>
      </c>
      <c r="F97" s="158">
        <f t="shared" si="2"/>
        <v>0</v>
      </c>
      <c r="G97" s="158"/>
    </row>
    <row r="98" spans="1:7" ht="14.25" customHeight="1">
      <c r="A98" s="163">
        <v>95</v>
      </c>
      <c r="B98" s="214"/>
      <c r="C98" s="215"/>
      <c r="D98" s="224"/>
      <c r="E98" s="158">
        <f t="shared" si="3"/>
        <v>0</v>
      </c>
      <c r="F98" s="158">
        <f t="shared" si="2"/>
        <v>0</v>
      </c>
      <c r="G98" s="158"/>
    </row>
    <row r="99" spans="1:7" ht="14.25" customHeight="1">
      <c r="A99" s="163">
        <v>96</v>
      </c>
      <c r="B99" s="214"/>
      <c r="C99" s="215"/>
      <c r="D99" s="224"/>
      <c r="E99" s="158">
        <f t="shared" si="3"/>
        <v>0</v>
      </c>
      <c r="F99" s="158">
        <f t="shared" si="2"/>
        <v>0</v>
      </c>
      <c r="G99" s="158"/>
    </row>
    <row r="100" spans="1:7" ht="14.25" customHeight="1">
      <c r="A100" s="163">
        <v>97</v>
      </c>
      <c r="B100" s="214"/>
      <c r="C100" s="215"/>
      <c r="D100" s="224"/>
      <c r="E100" s="158">
        <f t="shared" si="3"/>
        <v>0</v>
      </c>
      <c r="F100" s="158">
        <f t="shared" si="2"/>
        <v>0</v>
      </c>
      <c r="G100" s="158"/>
    </row>
    <row r="101" spans="1:7" ht="14.25" customHeight="1">
      <c r="A101" s="163">
        <v>98</v>
      </c>
      <c r="B101" s="214"/>
      <c r="C101" s="215"/>
      <c r="D101" s="224"/>
      <c r="E101" s="158">
        <f t="shared" si="3"/>
        <v>0</v>
      </c>
      <c r="F101" s="158">
        <f t="shared" si="2"/>
        <v>0</v>
      </c>
      <c r="G101" s="158"/>
    </row>
    <row r="102" spans="1:7" ht="14.25" customHeight="1">
      <c r="A102" s="163">
        <v>99</v>
      </c>
      <c r="B102" s="214"/>
      <c r="C102" s="215"/>
      <c r="D102" s="224"/>
      <c r="E102" s="158">
        <f t="shared" si="3"/>
        <v>0</v>
      </c>
      <c r="F102" s="158">
        <f t="shared" si="2"/>
        <v>0</v>
      </c>
      <c r="G102" s="158"/>
    </row>
    <row r="103" spans="1:7" ht="14.25" customHeight="1">
      <c r="A103" s="163">
        <v>100</v>
      </c>
      <c r="B103" s="214"/>
      <c r="C103" s="215"/>
      <c r="D103" s="224"/>
      <c r="E103" s="158">
        <f t="shared" si="3"/>
        <v>0</v>
      </c>
      <c r="F103" s="158">
        <f t="shared" si="2"/>
        <v>0</v>
      </c>
      <c r="G103" s="158"/>
    </row>
    <row r="104" spans="1:7" ht="14.25" customHeight="1">
      <c r="A104" s="367" t="s">
        <v>5</v>
      </c>
      <c r="B104" s="367"/>
      <c r="C104" s="367"/>
      <c r="D104" s="164">
        <f>SUM(E104:G104)</f>
        <v>0</v>
      </c>
      <c r="E104" s="165">
        <f>COUNTIF(E4:E103,1)</f>
        <v>0</v>
      </c>
      <c r="F104" s="165">
        <f>COUNTIF(E4:E103,2)</f>
        <v>0</v>
      </c>
      <c r="G104" s="165">
        <f>COUNTIF(E4:E103,3)</f>
        <v>0</v>
      </c>
    </row>
  </sheetData>
  <sheetProtection password="8FB9" sheet="1" objects="1" scenarios="1" formatColumns="0" formatRows="0"/>
  <mergeCells count="5">
    <mergeCell ref="A1:D1"/>
    <mergeCell ref="B2:B3"/>
    <mergeCell ref="C2:C3"/>
    <mergeCell ref="A104:C104"/>
    <mergeCell ref="A2:A3"/>
  </mergeCells>
  <pageMargins left="0.78740157480314965" right="0.39370078740157483" top="0.59055118110236227" bottom="0.3937007874015748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R106"/>
  <sheetViews>
    <sheetView zoomScaleNormal="100" zoomScaleSheetLayoutView="100" workbookViewId="0">
      <pane ySplit="5" topLeftCell="A6" activePane="bottomLeft" state="frozen"/>
      <selection pane="bottomLeft" sqref="A1:E1"/>
    </sheetView>
  </sheetViews>
  <sheetFormatPr baseColWidth="10" defaultRowHeight="12.75"/>
  <cols>
    <col min="1" max="1" width="4" bestFit="1" customWidth="1"/>
    <col min="2" max="2" width="100.140625" customWidth="1"/>
    <col min="3" max="3" width="19.85546875" customWidth="1"/>
    <col min="4" max="4" width="12" customWidth="1"/>
    <col min="5" max="5" width="15.140625" customWidth="1"/>
    <col min="6" max="18" width="1.85546875" style="172" customWidth="1"/>
  </cols>
  <sheetData>
    <row r="1" spans="1:18" s="34" customFormat="1" ht="17.25" customHeight="1">
      <c r="A1" s="279" t="s">
        <v>120</v>
      </c>
      <c r="B1" s="241"/>
      <c r="C1" s="241"/>
      <c r="D1" s="241"/>
      <c r="E1" s="241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s="7" customFormat="1" ht="12.75" customHeight="1">
      <c r="A2" s="371" t="s">
        <v>173</v>
      </c>
      <c r="B2" s="372" t="s">
        <v>174</v>
      </c>
      <c r="C2" s="190" t="s">
        <v>179</v>
      </c>
      <c r="D2" s="377" t="s">
        <v>193</v>
      </c>
      <c r="E2" s="374" t="s">
        <v>228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7" customFormat="1">
      <c r="A3" s="371"/>
      <c r="B3" s="373"/>
      <c r="C3" s="192" t="s">
        <v>231</v>
      </c>
      <c r="D3" s="378"/>
      <c r="E3" s="375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7" customFormat="1">
      <c r="A4" s="371"/>
      <c r="B4" s="373"/>
      <c r="C4" s="193" t="s">
        <v>230</v>
      </c>
      <c r="D4" s="192" t="s">
        <v>226</v>
      </c>
      <c r="E4" s="375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7" customFormat="1">
      <c r="A5" s="371"/>
      <c r="B5" s="373"/>
      <c r="C5" s="194" t="s">
        <v>229</v>
      </c>
      <c r="D5" s="195" t="s">
        <v>227</v>
      </c>
      <c r="E5" s="376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s="7" customFormat="1" ht="17.25" customHeight="1">
      <c r="A6" s="161">
        <v>1</v>
      </c>
      <c r="B6" s="162"/>
      <c r="C6" s="191"/>
      <c r="D6" s="191"/>
      <c r="E6" s="203"/>
      <c r="F6" s="100">
        <f>IF(ISBLANK(B6),0,1)</f>
        <v>0</v>
      </c>
      <c r="G6" s="100">
        <f>IF(AND($C6=1,$D6=1),1,0)</f>
        <v>0</v>
      </c>
      <c r="H6" s="100">
        <f>IF(AND($C6=2,$D6=1),1,0)</f>
        <v>0</v>
      </c>
      <c r="I6" s="100">
        <f>IF(AND($C6=3,$D6=1),1,0)</f>
        <v>0</v>
      </c>
      <c r="J6" s="100">
        <f>IF(AND($C6=1,$D6=2),1,0)</f>
        <v>0</v>
      </c>
      <c r="K6" s="100">
        <f>IF(AND($C6=2,$D6=2),1,0)</f>
        <v>0</v>
      </c>
      <c r="L6" s="100">
        <f>IF(AND($C6=3,$D6=2),1,0)</f>
        <v>0</v>
      </c>
      <c r="M6" s="100">
        <f>IF(AND($C6=1,$D6=1),$E6,0)</f>
        <v>0</v>
      </c>
      <c r="N6" s="100">
        <f>IF(AND($C6=2,$D6=1),$E6,0)</f>
        <v>0</v>
      </c>
      <c r="O6" s="100">
        <f>IF(AND($C6=3,$D6=1),$E6,0)</f>
        <v>0</v>
      </c>
      <c r="P6" s="100">
        <f>IF(AND($C6=1,$D6=2),$E6,0)</f>
        <v>0</v>
      </c>
      <c r="Q6" s="100">
        <f>IF(AND($C6=2,$D6=2),$E6,0)</f>
        <v>0</v>
      </c>
      <c r="R6" s="100">
        <f>IF(AND($C6=3,$D6=2),$E6,0)</f>
        <v>0</v>
      </c>
    </row>
    <row r="7" spans="1:18" ht="17.25" customHeight="1">
      <c r="A7" s="161">
        <v>2</v>
      </c>
      <c r="B7" s="162"/>
      <c r="C7" s="203"/>
      <c r="D7" s="203"/>
      <c r="E7" s="203"/>
      <c r="F7" s="100">
        <f t="shared" ref="F7:F70" si="0">IF(ISBLANK(B7),0,1)</f>
        <v>0</v>
      </c>
      <c r="G7" s="100">
        <f t="shared" ref="G7:G70" si="1">IF(AND($C7=1,$D7=1),1,0)</f>
        <v>0</v>
      </c>
      <c r="H7" s="100">
        <f t="shared" ref="H7:H70" si="2">IF(AND($C7=2,$D7=1),1,0)</f>
        <v>0</v>
      </c>
      <c r="I7" s="100">
        <f t="shared" ref="I7:I70" si="3">IF(AND($C7=3,$D7=1),1,0)</f>
        <v>0</v>
      </c>
      <c r="J7" s="100">
        <f t="shared" ref="J7:J70" si="4">IF(AND($C7=1,$D7=2),1,0)</f>
        <v>0</v>
      </c>
      <c r="K7" s="100">
        <f t="shared" ref="K7:K70" si="5">IF(AND($C7=2,$D7=2),1,0)</f>
        <v>0</v>
      </c>
      <c r="L7" s="100">
        <f t="shared" ref="L7:L70" si="6">IF(AND($C7=3,$D7=2),1,0)</f>
        <v>0</v>
      </c>
      <c r="M7" s="100">
        <f t="shared" ref="M7:M70" si="7">IF(AND($C7=1,$D7=1),$E7,0)</f>
        <v>0</v>
      </c>
      <c r="N7" s="100">
        <f t="shared" ref="N7:N70" si="8">IF(AND($C7=2,$D7=1),$E7,0)</f>
        <v>0</v>
      </c>
      <c r="O7" s="100">
        <f t="shared" ref="O7:O70" si="9">IF(AND($C7=3,$D7=1),$E7,0)</f>
        <v>0</v>
      </c>
      <c r="P7" s="100">
        <f t="shared" ref="P7:P70" si="10">IF(AND($C7=1,$D7=2),$E7,0)</f>
        <v>0</v>
      </c>
      <c r="Q7" s="100">
        <f t="shared" ref="Q7:Q70" si="11">IF(AND($C7=2,$D7=2),$E7,0)</f>
        <v>0</v>
      </c>
      <c r="R7" s="100">
        <f t="shared" ref="R7:R70" si="12">IF(AND($C7=3,$D7=2),$E7,0)</f>
        <v>0</v>
      </c>
    </row>
    <row r="8" spans="1:18" ht="17.25" customHeight="1">
      <c r="A8" s="161">
        <v>3</v>
      </c>
      <c r="B8" s="162"/>
      <c r="C8" s="203"/>
      <c r="D8" s="203"/>
      <c r="E8" s="203"/>
      <c r="F8" s="100">
        <f t="shared" si="0"/>
        <v>0</v>
      </c>
      <c r="G8" s="100">
        <f t="shared" si="1"/>
        <v>0</v>
      </c>
      <c r="H8" s="100">
        <f t="shared" si="2"/>
        <v>0</v>
      </c>
      <c r="I8" s="100">
        <f t="shared" si="3"/>
        <v>0</v>
      </c>
      <c r="J8" s="100">
        <f t="shared" si="4"/>
        <v>0</v>
      </c>
      <c r="K8" s="100">
        <f t="shared" si="5"/>
        <v>0</v>
      </c>
      <c r="L8" s="100">
        <f t="shared" si="6"/>
        <v>0</v>
      </c>
      <c r="M8" s="100">
        <f t="shared" si="7"/>
        <v>0</v>
      </c>
      <c r="N8" s="100">
        <f t="shared" si="8"/>
        <v>0</v>
      </c>
      <c r="O8" s="100">
        <f t="shared" si="9"/>
        <v>0</v>
      </c>
      <c r="P8" s="100">
        <f t="shared" si="10"/>
        <v>0</v>
      </c>
      <c r="Q8" s="100">
        <f t="shared" si="11"/>
        <v>0</v>
      </c>
      <c r="R8" s="100">
        <f t="shared" si="12"/>
        <v>0</v>
      </c>
    </row>
    <row r="9" spans="1:18" ht="17.25" customHeight="1">
      <c r="A9" s="161">
        <v>4</v>
      </c>
      <c r="B9" s="162"/>
      <c r="C9" s="203"/>
      <c r="D9" s="203"/>
      <c r="E9" s="203"/>
      <c r="F9" s="100">
        <f t="shared" si="0"/>
        <v>0</v>
      </c>
      <c r="G9" s="100">
        <f t="shared" si="1"/>
        <v>0</v>
      </c>
      <c r="H9" s="100">
        <f t="shared" si="2"/>
        <v>0</v>
      </c>
      <c r="I9" s="100">
        <f t="shared" si="3"/>
        <v>0</v>
      </c>
      <c r="J9" s="100">
        <f t="shared" si="4"/>
        <v>0</v>
      </c>
      <c r="K9" s="100">
        <f t="shared" si="5"/>
        <v>0</v>
      </c>
      <c r="L9" s="100">
        <f t="shared" si="6"/>
        <v>0</v>
      </c>
      <c r="M9" s="100">
        <f t="shared" si="7"/>
        <v>0</v>
      </c>
      <c r="N9" s="100">
        <f t="shared" si="8"/>
        <v>0</v>
      </c>
      <c r="O9" s="100">
        <f t="shared" si="9"/>
        <v>0</v>
      </c>
      <c r="P9" s="100">
        <f t="shared" si="10"/>
        <v>0</v>
      </c>
      <c r="Q9" s="100">
        <f t="shared" si="11"/>
        <v>0</v>
      </c>
      <c r="R9" s="100">
        <f t="shared" si="12"/>
        <v>0</v>
      </c>
    </row>
    <row r="10" spans="1:18" ht="17.25" customHeight="1">
      <c r="A10" s="161">
        <v>5</v>
      </c>
      <c r="B10" s="162"/>
      <c r="C10" s="203"/>
      <c r="D10" s="203"/>
      <c r="E10" s="203"/>
      <c r="F10" s="100">
        <f t="shared" si="0"/>
        <v>0</v>
      </c>
      <c r="G10" s="100">
        <f t="shared" si="1"/>
        <v>0</v>
      </c>
      <c r="H10" s="100">
        <f t="shared" si="2"/>
        <v>0</v>
      </c>
      <c r="I10" s="100">
        <f t="shared" si="3"/>
        <v>0</v>
      </c>
      <c r="J10" s="100">
        <f t="shared" si="4"/>
        <v>0</v>
      </c>
      <c r="K10" s="100">
        <f t="shared" si="5"/>
        <v>0</v>
      </c>
      <c r="L10" s="100">
        <f t="shared" si="6"/>
        <v>0</v>
      </c>
      <c r="M10" s="100">
        <f t="shared" si="7"/>
        <v>0</v>
      </c>
      <c r="N10" s="100">
        <f t="shared" si="8"/>
        <v>0</v>
      </c>
      <c r="O10" s="100">
        <f t="shared" si="9"/>
        <v>0</v>
      </c>
      <c r="P10" s="100">
        <f t="shared" si="10"/>
        <v>0</v>
      </c>
      <c r="Q10" s="100">
        <f t="shared" si="11"/>
        <v>0</v>
      </c>
      <c r="R10" s="100">
        <f t="shared" si="12"/>
        <v>0</v>
      </c>
    </row>
    <row r="11" spans="1:18" ht="17.25" customHeight="1">
      <c r="A11" s="161">
        <v>6</v>
      </c>
      <c r="B11" s="162"/>
      <c r="C11" s="203"/>
      <c r="D11" s="203"/>
      <c r="E11" s="203"/>
      <c r="F11" s="100">
        <f t="shared" si="0"/>
        <v>0</v>
      </c>
      <c r="G11" s="100">
        <f t="shared" si="1"/>
        <v>0</v>
      </c>
      <c r="H11" s="100">
        <f t="shared" si="2"/>
        <v>0</v>
      </c>
      <c r="I11" s="100">
        <f t="shared" si="3"/>
        <v>0</v>
      </c>
      <c r="J11" s="100">
        <f t="shared" si="4"/>
        <v>0</v>
      </c>
      <c r="K11" s="100">
        <f t="shared" si="5"/>
        <v>0</v>
      </c>
      <c r="L11" s="100">
        <f t="shared" si="6"/>
        <v>0</v>
      </c>
      <c r="M11" s="100">
        <f t="shared" si="7"/>
        <v>0</v>
      </c>
      <c r="N11" s="100">
        <f t="shared" si="8"/>
        <v>0</v>
      </c>
      <c r="O11" s="100">
        <f t="shared" si="9"/>
        <v>0</v>
      </c>
      <c r="P11" s="100">
        <f t="shared" si="10"/>
        <v>0</v>
      </c>
      <c r="Q11" s="100">
        <f t="shared" si="11"/>
        <v>0</v>
      </c>
      <c r="R11" s="100">
        <f t="shared" si="12"/>
        <v>0</v>
      </c>
    </row>
    <row r="12" spans="1:18" ht="17.25" customHeight="1">
      <c r="A12" s="161">
        <v>7</v>
      </c>
      <c r="B12" s="162"/>
      <c r="C12" s="203"/>
      <c r="D12" s="203"/>
      <c r="E12" s="203"/>
      <c r="F12" s="100">
        <f t="shared" si="0"/>
        <v>0</v>
      </c>
      <c r="G12" s="100">
        <f t="shared" si="1"/>
        <v>0</v>
      </c>
      <c r="H12" s="100">
        <f t="shared" si="2"/>
        <v>0</v>
      </c>
      <c r="I12" s="100">
        <f t="shared" si="3"/>
        <v>0</v>
      </c>
      <c r="J12" s="100">
        <f t="shared" si="4"/>
        <v>0</v>
      </c>
      <c r="K12" s="100">
        <f t="shared" si="5"/>
        <v>0</v>
      </c>
      <c r="L12" s="100">
        <f t="shared" si="6"/>
        <v>0</v>
      </c>
      <c r="M12" s="100">
        <f t="shared" si="7"/>
        <v>0</v>
      </c>
      <c r="N12" s="100">
        <f t="shared" si="8"/>
        <v>0</v>
      </c>
      <c r="O12" s="100">
        <f t="shared" si="9"/>
        <v>0</v>
      </c>
      <c r="P12" s="100">
        <f t="shared" si="10"/>
        <v>0</v>
      </c>
      <c r="Q12" s="100">
        <f t="shared" si="11"/>
        <v>0</v>
      </c>
      <c r="R12" s="100">
        <f t="shared" si="12"/>
        <v>0</v>
      </c>
    </row>
    <row r="13" spans="1:18" ht="17.25" customHeight="1">
      <c r="A13" s="161">
        <v>8</v>
      </c>
      <c r="B13" s="162"/>
      <c r="C13" s="203"/>
      <c r="D13" s="203"/>
      <c r="E13" s="203"/>
      <c r="F13" s="100">
        <f t="shared" si="0"/>
        <v>0</v>
      </c>
      <c r="G13" s="100">
        <f t="shared" si="1"/>
        <v>0</v>
      </c>
      <c r="H13" s="100">
        <f t="shared" si="2"/>
        <v>0</v>
      </c>
      <c r="I13" s="100">
        <f t="shared" si="3"/>
        <v>0</v>
      </c>
      <c r="J13" s="100">
        <f t="shared" si="4"/>
        <v>0</v>
      </c>
      <c r="K13" s="100">
        <f t="shared" si="5"/>
        <v>0</v>
      </c>
      <c r="L13" s="100">
        <f t="shared" si="6"/>
        <v>0</v>
      </c>
      <c r="M13" s="100">
        <f t="shared" si="7"/>
        <v>0</v>
      </c>
      <c r="N13" s="100">
        <f t="shared" si="8"/>
        <v>0</v>
      </c>
      <c r="O13" s="100">
        <f t="shared" si="9"/>
        <v>0</v>
      </c>
      <c r="P13" s="100">
        <f t="shared" si="10"/>
        <v>0</v>
      </c>
      <c r="Q13" s="100">
        <f t="shared" si="11"/>
        <v>0</v>
      </c>
      <c r="R13" s="100">
        <f t="shared" si="12"/>
        <v>0</v>
      </c>
    </row>
    <row r="14" spans="1:18" ht="17.25" customHeight="1">
      <c r="A14" s="161">
        <v>9</v>
      </c>
      <c r="B14" s="162"/>
      <c r="C14" s="203"/>
      <c r="D14" s="203"/>
      <c r="E14" s="203"/>
      <c r="F14" s="100">
        <f t="shared" si="0"/>
        <v>0</v>
      </c>
      <c r="G14" s="100">
        <f t="shared" si="1"/>
        <v>0</v>
      </c>
      <c r="H14" s="100">
        <f t="shared" si="2"/>
        <v>0</v>
      </c>
      <c r="I14" s="100">
        <f t="shared" si="3"/>
        <v>0</v>
      </c>
      <c r="J14" s="100">
        <f t="shared" si="4"/>
        <v>0</v>
      </c>
      <c r="K14" s="100">
        <f t="shared" si="5"/>
        <v>0</v>
      </c>
      <c r="L14" s="100">
        <f t="shared" si="6"/>
        <v>0</v>
      </c>
      <c r="M14" s="100">
        <f t="shared" si="7"/>
        <v>0</v>
      </c>
      <c r="N14" s="100">
        <f t="shared" si="8"/>
        <v>0</v>
      </c>
      <c r="O14" s="100">
        <f t="shared" si="9"/>
        <v>0</v>
      </c>
      <c r="P14" s="100">
        <f t="shared" si="10"/>
        <v>0</v>
      </c>
      <c r="Q14" s="100">
        <f t="shared" si="11"/>
        <v>0</v>
      </c>
      <c r="R14" s="100">
        <f t="shared" si="12"/>
        <v>0</v>
      </c>
    </row>
    <row r="15" spans="1:18" ht="17.25" customHeight="1">
      <c r="A15" s="161">
        <v>10</v>
      </c>
      <c r="B15" s="162"/>
      <c r="C15" s="203"/>
      <c r="D15" s="203"/>
      <c r="E15" s="203"/>
      <c r="F15" s="100">
        <f t="shared" si="0"/>
        <v>0</v>
      </c>
      <c r="G15" s="100">
        <f t="shared" si="1"/>
        <v>0</v>
      </c>
      <c r="H15" s="100">
        <f t="shared" si="2"/>
        <v>0</v>
      </c>
      <c r="I15" s="100">
        <f t="shared" si="3"/>
        <v>0</v>
      </c>
      <c r="J15" s="100">
        <f t="shared" si="4"/>
        <v>0</v>
      </c>
      <c r="K15" s="100">
        <f t="shared" si="5"/>
        <v>0</v>
      </c>
      <c r="L15" s="100">
        <f t="shared" si="6"/>
        <v>0</v>
      </c>
      <c r="M15" s="100">
        <f t="shared" si="7"/>
        <v>0</v>
      </c>
      <c r="N15" s="100">
        <f t="shared" si="8"/>
        <v>0</v>
      </c>
      <c r="O15" s="100">
        <f t="shared" si="9"/>
        <v>0</v>
      </c>
      <c r="P15" s="100">
        <f t="shared" si="10"/>
        <v>0</v>
      </c>
      <c r="Q15" s="100">
        <f t="shared" si="11"/>
        <v>0</v>
      </c>
      <c r="R15" s="100">
        <f t="shared" si="12"/>
        <v>0</v>
      </c>
    </row>
    <row r="16" spans="1:18" ht="17.25" customHeight="1">
      <c r="A16" s="161">
        <v>11</v>
      </c>
      <c r="B16" s="162"/>
      <c r="C16" s="203"/>
      <c r="D16" s="203"/>
      <c r="E16" s="203"/>
      <c r="F16" s="100">
        <f t="shared" si="0"/>
        <v>0</v>
      </c>
      <c r="G16" s="100">
        <f t="shared" si="1"/>
        <v>0</v>
      </c>
      <c r="H16" s="100">
        <f t="shared" si="2"/>
        <v>0</v>
      </c>
      <c r="I16" s="100">
        <f t="shared" si="3"/>
        <v>0</v>
      </c>
      <c r="J16" s="100">
        <f t="shared" si="4"/>
        <v>0</v>
      </c>
      <c r="K16" s="100">
        <f t="shared" si="5"/>
        <v>0</v>
      </c>
      <c r="L16" s="100">
        <f t="shared" si="6"/>
        <v>0</v>
      </c>
      <c r="M16" s="100">
        <f t="shared" si="7"/>
        <v>0</v>
      </c>
      <c r="N16" s="100">
        <f t="shared" si="8"/>
        <v>0</v>
      </c>
      <c r="O16" s="100">
        <f t="shared" si="9"/>
        <v>0</v>
      </c>
      <c r="P16" s="100">
        <f t="shared" si="10"/>
        <v>0</v>
      </c>
      <c r="Q16" s="100">
        <f t="shared" si="11"/>
        <v>0</v>
      </c>
      <c r="R16" s="100">
        <f t="shared" si="12"/>
        <v>0</v>
      </c>
    </row>
    <row r="17" spans="1:18" ht="17.25" customHeight="1">
      <c r="A17" s="161">
        <v>12</v>
      </c>
      <c r="B17" s="162"/>
      <c r="C17" s="203"/>
      <c r="D17" s="203"/>
      <c r="E17" s="203"/>
      <c r="F17" s="100">
        <f t="shared" si="0"/>
        <v>0</v>
      </c>
      <c r="G17" s="100">
        <f t="shared" si="1"/>
        <v>0</v>
      </c>
      <c r="H17" s="100">
        <f t="shared" si="2"/>
        <v>0</v>
      </c>
      <c r="I17" s="100">
        <f t="shared" si="3"/>
        <v>0</v>
      </c>
      <c r="J17" s="100">
        <f t="shared" si="4"/>
        <v>0</v>
      </c>
      <c r="K17" s="100">
        <f t="shared" si="5"/>
        <v>0</v>
      </c>
      <c r="L17" s="100">
        <f t="shared" si="6"/>
        <v>0</v>
      </c>
      <c r="M17" s="100">
        <f t="shared" si="7"/>
        <v>0</v>
      </c>
      <c r="N17" s="100">
        <f t="shared" si="8"/>
        <v>0</v>
      </c>
      <c r="O17" s="100">
        <f t="shared" si="9"/>
        <v>0</v>
      </c>
      <c r="P17" s="100">
        <f t="shared" si="10"/>
        <v>0</v>
      </c>
      <c r="Q17" s="100">
        <f t="shared" si="11"/>
        <v>0</v>
      </c>
      <c r="R17" s="100">
        <f t="shared" si="12"/>
        <v>0</v>
      </c>
    </row>
    <row r="18" spans="1:18" ht="17.25" customHeight="1">
      <c r="A18" s="161">
        <v>13</v>
      </c>
      <c r="B18" s="162"/>
      <c r="C18" s="203"/>
      <c r="D18" s="203"/>
      <c r="E18" s="203"/>
      <c r="F18" s="100">
        <f t="shared" si="0"/>
        <v>0</v>
      </c>
      <c r="G18" s="100">
        <f t="shared" si="1"/>
        <v>0</v>
      </c>
      <c r="H18" s="100">
        <f t="shared" si="2"/>
        <v>0</v>
      </c>
      <c r="I18" s="100">
        <f t="shared" si="3"/>
        <v>0</v>
      </c>
      <c r="J18" s="100">
        <f t="shared" si="4"/>
        <v>0</v>
      </c>
      <c r="K18" s="100">
        <f t="shared" si="5"/>
        <v>0</v>
      </c>
      <c r="L18" s="100">
        <f t="shared" si="6"/>
        <v>0</v>
      </c>
      <c r="M18" s="100">
        <f t="shared" si="7"/>
        <v>0</v>
      </c>
      <c r="N18" s="100">
        <f t="shared" si="8"/>
        <v>0</v>
      </c>
      <c r="O18" s="100">
        <f t="shared" si="9"/>
        <v>0</v>
      </c>
      <c r="P18" s="100">
        <f t="shared" si="10"/>
        <v>0</v>
      </c>
      <c r="Q18" s="100">
        <f t="shared" si="11"/>
        <v>0</v>
      </c>
      <c r="R18" s="100">
        <f t="shared" si="12"/>
        <v>0</v>
      </c>
    </row>
    <row r="19" spans="1:18" ht="17.25" customHeight="1">
      <c r="A19" s="161">
        <v>14</v>
      </c>
      <c r="B19" s="162"/>
      <c r="C19" s="189"/>
      <c r="D19" s="189"/>
      <c r="E19" s="189"/>
      <c r="F19" s="100">
        <f t="shared" si="0"/>
        <v>0</v>
      </c>
      <c r="G19" s="100">
        <f t="shared" si="1"/>
        <v>0</v>
      </c>
      <c r="H19" s="100">
        <f t="shared" si="2"/>
        <v>0</v>
      </c>
      <c r="I19" s="100">
        <f t="shared" si="3"/>
        <v>0</v>
      </c>
      <c r="J19" s="100">
        <f t="shared" si="4"/>
        <v>0</v>
      </c>
      <c r="K19" s="100">
        <f t="shared" si="5"/>
        <v>0</v>
      </c>
      <c r="L19" s="100">
        <f t="shared" si="6"/>
        <v>0</v>
      </c>
      <c r="M19" s="100">
        <f t="shared" si="7"/>
        <v>0</v>
      </c>
      <c r="N19" s="100">
        <f t="shared" si="8"/>
        <v>0</v>
      </c>
      <c r="O19" s="100">
        <f t="shared" si="9"/>
        <v>0</v>
      </c>
      <c r="P19" s="100">
        <f t="shared" si="10"/>
        <v>0</v>
      </c>
      <c r="Q19" s="100">
        <f t="shared" si="11"/>
        <v>0</v>
      </c>
      <c r="R19" s="100">
        <f t="shared" si="12"/>
        <v>0</v>
      </c>
    </row>
    <row r="20" spans="1:18" ht="17.25" customHeight="1">
      <c r="A20" s="161">
        <v>15</v>
      </c>
      <c r="B20" s="162"/>
      <c r="C20" s="189"/>
      <c r="D20" s="189"/>
      <c r="E20" s="189"/>
      <c r="F20" s="100">
        <f t="shared" si="0"/>
        <v>0</v>
      </c>
      <c r="G20" s="100">
        <f t="shared" si="1"/>
        <v>0</v>
      </c>
      <c r="H20" s="100">
        <f t="shared" si="2"/>
        <v>0</v>
      </c>
      <c r="I20" s="100">
        <f t="shared" si="3"/>
        <v>0</v>
      </c>
      <c r="J20" s="100">
        <f t="shared" si="4"/>
        <v>0</v>
      </c>
      <c r="K20" s="100">
        <f t="shared" si="5"/>
        <v>0</v>
      </c>
      <c r="L20" s="100">
        <f t="shared" si="6"/>
        <v>0</v>
      </c>
      <c r="M20" s="100">
        <f t="shared" si="7"/>
        <v>0</v>
      </c>
      <c r="N20" s="100">
        <f t="shared" si="8"/>
        <v>0</v>
      </c>
      <c r="O20" s="100">
        <f t="shared" si="9"/>
        <v>0</v>
      </c>
      <c r="P20" s="100">
        <f t="shared" si="10"/>
        <v>0</v>
      </c>
      <c r="Q20" s="100">
        <f t="shared" si="11"/>
        <v>0</v>
      </c>
      <c r="R20" s="100">
        <f t="shared" si="12"/>
        <v>0</v>
      </c>
    </row>
    <row r="21" spans="1:18" ht="17.25" customHeight="1">
      <c r="A21" s="161">
        <v>16</v>
      </c>
      <c r="B21" s="162"/>
      <c r="C21" s="189"/>
      <c r="D21" s="189"/>
      <c r="E21" s="189"/>
      <c r="F21" s="100">
        <f t="shared" si="0"/>
        <v>0</v>
      </c>
      <c r="G21" s="100">
        <f t="shared" si="1"/>
        <v>0</v>
      </c>
      <c r="H21" s="100">
        <f t="shared" si="2"/>
        <v>0</v>
      </c>
      <c r="I21" s="100">
        <f t="shared" si="3"/>
        <v>0</v>
      </c>
      <c r="J21" s="100">
        <f t="shared" si="4"/>
        <v>0</v>
      </c>
      <c r="K21" s="100">
        <f t="shared" si="5"/>
        <v>0</v>
      </c>
      <c r="L21" s="100">
        <f t="shared" si="6"/>
        <v>0</v>
      </c>
      <c r="M21" s="100">
        <f t="shared" si="7"/>
        <v>0</v>
      </c>
      <c r="N21" s="100">
        <f t="shared" si="8"/>
        <v>0</v>
      </c>
      <c r="O21" s="100">
        <f t="shared" si="9"/>
        <v>0</v>
      </c>
      <c r="P21" s="100">
        <f t="shared" si="10"/>
        <v>0</v>
      </c>
      <c r="Q21" s="100">
        <f t="shared" si="11"/>
        <v>0</v>
      </c>
      <c r="R21" s="100">
        <f t="shared" si="12"/>
        <v>0</v>
      </c>
    </row>
    <row r="22" spans="1:18" ht="17.25" customHeight="1">
      <c r="A22" s="161">
        <v>17</v>
      </c>
      <c r="B22" s="162"/>
      <c r="C22" s="189"/>
      <c r="D22" s="189"/>
      <c r="E22" s="189"/>
      <c r="F22" s="100">
        <f t="shared" si="0"/>
        <v>0</v>
      </c>
      <c r="G22" s="100">
        <f t="shared" si="1"/>
        <v>0</v>
      </c>
      <c r="H22" s="100">
        <f t="shared" si="2"/>
        <v>0</v>
      </c>
      <c r="I22" s="100">
        <f t="shared" si="3"/>
        <v>0</v>
      </c>
      <c r="J22" s="100">
        <f t="shared" si="4"/>
        <v>0</v>
      </c>
      <c r="K22" s="100">
        <f t="shared" si="5"/>
        <v>0</v>
      </c>
      <c r="L22" s="100">
        <f t="shared" si="6"/>
        <v>0</v>
      </c>
      <c r="M22" s="100">
        <f t="shared" si="7"/>
        <v>0</v>
      </c>
      <c r="N22" s="100">
        <f t="shared" si="8"/>
        <v>0</v>
      </c>
      <c r="O22" s="100">
        <f t="shared" si="9"/>
        <v>0</v>
      </c>
      <c r="P22" s="100">
        <f t="shared" si="10"/>
        <v>0</v>
      </c>
      <c r="Q22" s="100">
        <f t="shared" si="11"/>
        <v>0</v>
      </c>
      <c r="R22" s="100">
        <f t="shared" si="12"/>
        <v>0</v>
      </c>
    </row>
    <row r="23" spans="1:18" ht="17.25" customHeight="1">
      <c r="A23" s="161">
        <v>18</v>
      </c>
      <c r="B23" s="162"/>
      <c r="C23" s="189"/>
      <c r="D23" s="189"/>
      <c r="E23" s="189"/>
      <c r="F23" s="100">
        <f t="shared" si="0"/>
        <v>0</v>
      </c>
      <c r="G23" s="100">
        <f t="shared" si="1"/>
        <v>0</v>
      </c>
      <c r="H23" s="100">
        <f t="shared" si="2"/>
        <v>0</v>
      </c>
      <c r="I23" s="100">
        <f t="shared" si="3"/>
        <v>0</v>
      </c>
      <c r="J23" s="100">
        <f t="shared" si="4"/>
        <v>0</v>
      </c>
      <c r="K23" s="100">
        <f t="shared" si="5"/>
        <v>0</v>
      </c>
      <c r="L23" s="100">
        <f t="shared" si="6"/>
        <v>0</v>
      </c>
      <c r="M23" s="100">
        <f t="shared" si="7"/>
        <v>0</v>
      </c>
      <c r="N23" s="100">
        <f t="shared" si="8"/>
        <v>0</v>
      </c>
      <c r="O23" s="100">
        <f t="shared" si="9"/>
        <v>0</v>
      </c>
      <c r="P23" s="100">
        <f t="shared" si="10"/>
        <v>0</v>
      </c>
      <c r="Q23" s="100">
        <f t="shared" si="11"/>
        <v>0</v>
      </c>
      <c r="R23" s="100">
        <f t="shared" si="12"/>
        <v>0</v>
      </c>
    </row>
    <row r="24" spans="1:18" ht="17.25" customHeight="1">
      <c r="A24" s="161">
        <v>19</v>
      </c>
      <c r="B24" s="162"/>
      <c r="C24" s="189"/>
      <c r="D24" s="189"/>
      <c r="E24" s="189"/>
      <c r="F24" s="100">
        <f t="shared" si="0"/>
        <v>0</v>
      </c>
      <c r="G24" s="100">
        <f t="shared" si="1"/>
        <v>0</v>
      </c>
      <c r="H24" s="100">
        <f t="shared" si="2"/>
        <v>0</v>
      </c>
      <c r="I24" s="100">
        <f t="shared" si="3"/>
        <v>0</v>
      </c>
      <c r="J24" s="100">
        <f t="shared" si="4"/>
        <v>0</v>
      </c>
      <c r="K24" s="100">
        <f t="shared" si="5"/>
        <v>0</v>
      </c>
      <c r="L24" s="100">
        <f t="shared" si="6"/>
        <v>0</v>
      </c>
      <c r="M24" s="100">
        <f t="shared" si="7"/>
        <v>0</v>
      </c>
      <c r="N24" s="100">
        <f t="shared" si="8"/>
        <v>0</v>
      </c>
      <c r="O24" s="100">
        <f t="shared" si="9"/>
        <v>0</v>
      </c>
      <c r="P24" s="100">
        <f t="shared" si="10"/>
        <v>0</v>
      </c>
      <c r="Q24" s="100">
        <f t="shared" si="11"/>
        <v>0</v>
      </c>
      <c r="R24" s="100">
        <f t="shared" si="12"/>
        <v>0</v>
      </c>
    </row>
    <row r="25" spans="1:18" ht="17.25" customHeight="1">
      <c r="A25" s="161">
        <v>20</v>
      </c>
      <c r="B25" s="162"/>
      <c r="C25" s="189"/>
      <c r="D25" s="189"/>
      <c r="E25" s="189"/>
      <c r="F25" s="100">
        <f t="shared" si="0"/>
        <v>0</v>
      </c>
      <c r="G25" s="100">
        <f t="shared" si="1"/>
        <v>0</v>
      </c>
      <c r="H25" s="100">
        <f t="shared" si="2"/>
        <v>0</v>
      </c>
      <c r="I25" s="100">
        <f t="shared" si="3"/>
        <v>0</v>
      </c>
      <c r="J25" s="100">
        <f t="shared" si="4"/>
        <v>0</v>
      </c>
      <c r="K25" s="100">
        <f t="shared" si="5"/>
        <v>0</v>
      </c>
      <c r="L25" s="100">
        <f t="shared" si="6"/>
        <v>0</v>
      </c>
      <c r="M25" s="100">
        <f t="shared" si="7"/>
        <v>0</v>
      </c>
      <c r="N25" s="100">
        <f t="shared" si="8"/>
        <v>0</v>
      </c>
      <c r="O25" s="100">
        <f t="shared" si="9"/>
        <v>0</v>
      </c>
      <c r="P25" s="100">
        <f t="shared" si="10"/>
        <v>0</v>
      </c>
      <c r="Q25" s="100">
        <f t="shared" si="11"/>
        <v>0</v>
      </c>
      <c r="R25" s="100">
        <f t="shared" si="12"/>
        <v>0</v>
      </c>
    </row>
    <row r="26" spans="1:18" ht="17.25" customHeight="1">
      <c r="A26" s="161">
        <v>21</v>
      </c>
      <c r="B26" s="162"/>
      <c r="C26" s="189"/>
      <c r="D26" s="189"/>
      <c r="E26" s="189"/>
      <c r="F26" s="100">
        <f t="shared" si="0"/>
        <v>0</v>
      </c>
      <c r="G26" s="100">
        <f t="shared" si="1"/>
        <v>0</v>
      </c>
      <c r="H26" s="100">
        <f t="shared" si="2"/>
        <v>0</v>
      </c>
      <c r="I26" s="100">
        <f t="shared" si="3"/>
        <v>0</v>
      </c>
      <c r="J26" s="100">
        <f t="shared" si="4"/>
        <v>0</v>
      </c>
      <c r="K26" s="100">
        <f t="shared" si="5"/>
        <v>0</v>
      </c>
      <c r="L26" s="100">
        <f t="shared" si="6"/>
        <v>0</v>
      </c>
      <c r="M26" s="100">
        <f t="shared" si="7"/>
        <v>0</v>
      </c>
      <c r="N26" s="100">
        <f t="shared" si="8"/>
        <v>0</v>
      </c>
      <c r="O26" s="100">
        <f t="shared" si="9"/>
        <v>0</v>
      </c>
      <c r="P26" s="100">
        <f t="shared" si="10"/>
        <v>0</v>
      </c>
      <c r="Q26" s="100">
        <f t="shared" si="11"/>
        <v>0</v>
      </c>
      <c r="R26" s="100">
        <f t="shared" si="12"/>
        <v>0</v>
      </c>
    </row>
    <row r="27" spans="1:18" ht="17.25" customHeight="1">
      <c r="A27" s="161">
        <v>22</v>
      </c>
      <c r="B27" s="162"/>
      <c r="C27" s="189"/>
      <c r="D27" s="189"/>
      <c r="E27" s="189"/>
      <c r="F27" s="100">
        <f t="shared" si="0"/>
        <v>0</v>
      </c>
      <c r="G27" s="100">
        <f t="shared" si="1"/>
        <v>0</v>
      </c>
      <c r="H27" s="100">
        <f t="shared" si="2"/>
        <v>0</v>
      </c>
      <c r="I27" s="100">
        <f t="shared" si="3"/>
        <v>0</v>
      </c>
      <c r="J27" s="100">
        <f t="shared" si="4"/>
        <v>0</v>
      </c>
      <c r="K27" s="100">
        <f t="shared" si="5"/>
        <v>0</v>
      </c>
      <c r="L27" s="100">
        <f t="shared" si="6"/>
        <v>0</v>
      </c>
      <c r="M27" s="100">
        <f t="shared" si="7"/>
        <v>0</v>
      </c>
      <c r="N27" s="100">
        <f t="shared" si="8"/>
        <v>0</v>
      </c>
      <c r="O27" s="100">
        <f t="shared" si="9"/>
        <v>0</v>
      </c>
      <c r="P27" s="100">
        <f t="shared" si="10"/>
        <v>0</v>
      </c>
      <c r="Q27" s="100">
        <f t="shared" si="11"/>
        <v>0</v>
      </c>
      <c r="R27" s="100">
        <f t="shared" si="12"/>
        <v>0</v>
      </c>
    </row>
    <row r="28" spans="1:18" ht="17.25" customHeight="1">
      <c r="A28" s="161">
        <v>23</v>
      </c>
      <c r="B28" s="162"/>
      <c r="C28" s="189"/>
      <c r="D28" s="189"/>
      <c r="E28" s="189"/>
      <c r="F28" s="100">
        <f t="shared" si="0"/>
        <v>0</v>
      </c>
      <c r="G28" s="100">
        <f t="shared" si="1"/>
        <v>0</v>
      </c>
      <c r="H28" s="100">
        <f t="shared" si="2"/>
        <v>0</v>
      </c>
      <c r="I28" s="100">
        <f t="shared" si="3"/>
        <v>0</v>
      </c>
      <c r="J28" s="100">
        <f t="shared" si="4"/>
        <v>0</v>
      </c>
      <c r="K28" s="100">
        <f t="shared" si="5"/>
        <v>0</v>
      </c>
      <c r="L28" s="100">
        <f t="shared" si="6"/>
        <v>0</v>
      </c>
      <c r="M28" s="100">
        <f t="shared" si="7"/>
        <v>0</v>
      </c>
      <c r="N28" s="100">
        <f t="shared" si="8"/>
        <v>0</v>
      </c>
      <c r="O28" s="100">
        <f t="shared" si="9"/>
        <v>0</v>
      </c>
      <c r="P28" s="100">
        <f t="shared" si="10"/>
        <v>0</v>
      </c>
      <c r="Q28" s="100">
        <f t="shared" si="11"/>
        <v>0</v>
      </c>
      <c r="R28" s="100">
        <f t="shared" si="12"/>
        <v>0</v>
      </c>
    </row>
    <row r="29" spans="1:18" ht="17.25" customHeight="1">
      <c r="A29" s="161">
        <v>24</v>
      </c>
      <c r="B29" s="162"/>
      <c r="C29" s="189"/>
      <c r="D29" s="189"/>
      <c r="E29" s="189"/>
      <c r="F29" s="100">
        <f t="shared" si="0"/>
        <v>0</v>
      </c>
      <c r="G29" s="100">
        <f t="shared" si="1"/>
        <v>0</v>
      </c>
      <c r="H29" s="100">
        <f t="shared" si="2"/>
        <v>0</v>
      </c>
      <c r="I29" s="100">
        <f t="shared" si="3"/>
        <v>0</v>
      </c>
      <c r="J29" s="100">
        <f t="shared" si="4"/>
        <v>0</v>
      </c>
      <c r="K29" s="100">
        <f t="shared" si="5"/>
        <v>0</v>
      </c>
      <c r="L29" s="100">
        <f t="shared" si="6"/>
        <v>0</v>
      </c>
      <c r="M29" s="100">
        <f t="shared" si="7"/>
        <v>0</v>
      </c>
      <c r="N29" s="100">
        <f t="shared" si="8"/>
        <v>0</v>
      </c>
      <c r="O29" s="100">
        <f t="shared" si="9"/>
        <v>0</v>
      </c>
      <c r="P29" s="100">
        <f t="shared" si="10"/>
        <v>0</v>
      </c>
      <c r="Q29" s="100">
        <f t="shared" si="11"/>
        <v>0</v>
      </c>
      <c r="R29" s="100">
        <f t="shared" si="12"/>
        <v>0</v>
      </c>
    </row>
    <row r="30" spans="1:18" ht="17.25" customHeight="1">
      <c r="A30" s="161">
        <v>25</v>
      </c>
      <c r="B30" s="162"/>
      <c r="C30" s="189"/>
      <c r="D30" s="189"/>
      <c r="E30" s="189"/>
      <c r="F30" s="100">
        <f t="shared" si="0"/>
        <v>0</v>
      </c>
      <c r="G30" s="100">
        <f t="shared" si="1"/>
        <v>0</v>
      </c>
      <c r="H30" s="100">
        <f t="shared" si="2"/>
        <v>0</v>
      </c>
      <c r="I30" s="100">
        <f t="shared" si="3"/>
        <v>0</v>
      </c>
      <c r="J30" s="100">
        <f t="shared" si="4"/>
        <v>0</v>
      </c>
      <c r="K30" s="100">
        <f t="shared" si="5"/>
        <v>0</v>
      </c>
      <c r="L30" s="100">
        <f t="shared" si="6"/>
        <v>0</v>
      </c>
      <c r="M30" s="100">
        <f t="shared" si="7"/>
        <v>0</v>
      </c>
      <c r="N30" s="100">
        <f t="shared" si="8"/>
        <v>0</v>
      </c>
      <c r="O30" s="100">
        <f t="shared" si="9"/>
        <v>0</v>
      </c>
      <c r="P30" s="100">
        <f t="shared" si="10"/>
        <v>0</v>
      </c>
      <c r="Q30" s="100">
        <f t="shared" si="11"/>
        <v>0</v>
      </c>
      <c r="R30" s="100">
        <f t="shared" si="12"/>
        <v>0</v>
      </c>
    </row>
    <row r="31" spans="1:18" ht="17.25" customHeight="1">
      <c r="A31" s="161">
        <v>26</v>
      </c>
      <c r="B31" s="162"/>
      <c r="C31" s="189"/>
      <c r="D31" s="189"/>
      <c r="E31" s="189"/>
      <c r="F31" s="100">
        <f t="shared" si="0"/>
        <v>0</v>
      </c>
      <c r="G31" s="100">
        <f t="shared" si="1"/>
        <v>0</v>
      </c>
      <c r="H31" s="100">
        <f t="shared" si="2"/>
        <v>0</v>
      </c>
      <c r="I31" s="100">
        <f t="shared" si="3"/>
        <v>0</v>
      </c>
      <c r="J31" s="100">
        <f t="shared" si="4"/>
        <v>0</v>
      </c>
      <c r="K31" s="100">
        <f t="shared" si="5"/>
        <v>0</v>
      </c>
      <c r="L31" s="100">
        <f t="shared" si="6"/>
        <v>0</v>
      </c>
      <c r="M31" s="100">
        <f t="shared" si="7"/>
        <v>0</v>
      </c>
      <c r="N31" s="100">
        <f t="shared" si="8"/>
        <v>0</v>
      </c>
      <c r="O31" s="100">
        <f t="shared" si="9"/>
        <v>0</v>
      </c>
      <c r="P31" s="100">
        <f t="shared" si="10"/>
        <v>0</v>
      </c>
      <c r="Q31" s="100">
        <f t="shared" si="11"/>
        <v>0</v>
      </c>
      <c r="R31" s="100">
        <f t="shared" si="12"/>
        <v>0</v>
      </c>
    </row>
    <row r="32" spans="1:18" ht="17.25" customHeight="1">
      <c r="A32" s="161">
        <v>27</v>
      </c>
      <c r="B32" s="162"/>
      <c r="C32" s="189"/>
      <c r="D32" s="189"/>
      <c r="E32" s="189"/>
      <c r="F32" s="100">
        <f t="shared" si="0"/>
        <v>0</v>
      </c>
      <c r="G32" s="100">
        <f t="shared" si="1"/>
        <v>0</v>
      </c>
      <c r="H32" s="100">
        <f t="shared" si="2"/>
        <v>0</v>
      </c>
      <c r="I32" s="100">
        <f t="shared" si="3"/>
        <v>0</v>
      </c>
      <c r="J32" s="100">
        <f t="shared" si="4"/>
        <v>0</v>
      </c>
      <c r="K32" s="100">
        <f t="shared" si="5"/>
        <v>0</v>
      </c>
      <c r="L32" s="100">
        <f t="shared" si="6"/>
        <v>0</v>
      </c>
      <c r="M32" s="100">
        <f t="shared" si="7"/>
        <v>0</v>
      </c>
      <c r="N32" s="100">
        <f t="shared" si="8"/>
        <v>0</v>
      </c>
      <c r="O32" s="100">
        <f t="shared" si="9"/>
        <v>0</v>
      </c>
      <c r="P32" s="100">
        <f t="shared" si="10"/>
        <v>0</v>
      </c>
      <c r="Q32" s="100">
        <f t="shared" si="11"/>
        <v>0</v>
      </c>
      <c r="R32" s="100">
        <f t="shared" si="12"/>
        <v>0</v>
      </c>
    </row>
    <row r="33" spans="1:18" ht="17.25" customHeight="1">
      <c r="A33" s="161">
        <v>28</v>
      </c>
      <c r="B33" s="162"/>
      <c r="C33" s="189"/>
      <c r="D33" s="189"/>
      <c r="E33" s="189"/>
      <c r="F33" s="100">
        <f t="shared" si="0"/>
        <v>0</v>
      </c>
      <c r="G33" s="100">
        <f t="shared" si="1"/>
        <v>0</v>
      </c>
      <c r="H33" s="100">
        <f t="shared" si="2"/>
        <v>0</v>
      </c>
      <c r="I33" s="100">
        <f t="shared" si="3"/>
        <v>0</v>
      </c>
      <c r="J33" s="100">
        <f t="shared" si="4"/>
        <v>0</v>
      </c>
      <c r="K33" s="100">
        <f t="shared" si="5"/>
        <v>0</v>
      </c>
      <c r="L33" s="100">
        <f t="shared" si="6"/>
        <v>0</v>
      </c>
      <c r="M33" s="100">
        <f t="shared" si="7"/>
        <v>0</v>
      </c>
      <c r="N33" s="100">
        <f t="shared" si="8"/>
        <v>0</v>
      </c>
      <c r="O33" s="100">
        <f t="shared" si="9"/>
        <v>0</v>
      </c>
      <c r="P33" s="100">
        <f t="shared" si="10"/>
        <v>0</v>
      </c>
      <c r="Q33" s="100">
        <f t="shared" si="11"/>
        <v>0</v>
      </c>
      <c r="R33" s="100">
        <f t="shared" si="12"/>
        <v>0</v>
      </c>
    </row>
    <row r="34" spans="1:18" ht="17.25" customHeight="1">
      <c r="A34" s="161">
        <v>29</v>
      </c>
      <c r="B34" s="162"/>
      <c r="C34" s="189"/>
      <c r="D34" s="189"/>
      <c r="E34" s="189"/>
      <c r="F34" s="100">
        <f t="shared" si="0"/>
        <v>0</v>
      </c>
      <c r="G34" s="100">
        <f t="shared" si="1"/>
        <v>0</v>
      </c>
      <c r="H34" s="100">
        <f t="shared" si="2"/>
        <v>0</v>
      </c>
      <c r="I34" s="100">
        <f t="shared" si="3"/>
        <v>0</v>
      </c>
      <c r="J34" s="100">
        <f t="shared" si="4"/>
        <v>0</v>
      </c>
      <c r="K34" s="100">
        <f t="shared" si="5"/>
        <v>0</v>
      </c>
      <c r="L34" s="100">
        <f t="shared" si="6"/>
        <v>0</v>
      </c>
      <c r="M34" s="100">
        <f t="shared" si="7"/>
        <v>0</v>
      </c>
      <c r="N34" s="100">
        <f t="shared" si="8"/>
        <v>0</v>
      </c>
      <c r="O34" s="100">
        <f t="shared" si="9"/>
        <v>0</v>
      </c>
      <c r="P34" s="100">
        <f t="shared" si="10"/>
        <v>0</v>
      </c>
      <c r="Q34" s="100">
        <f t="shared" si="11"/>
        <v>0</v>
      </c>
      <c r="R34" s="100">
        <f t="shared" si="12"/>
        <v>0</v>
      </c>
    </row>
    <row r="35" spans="1:18" ht="17.25" customHeight="1">
      <c r="A35" s="161">
        <v>30</v>
      </c>
      <c r="B35" s="162"/>
      <c r="C35" s="189"/>
      <c r="D35" s="189"/>
      <c r="E35" s="189"/>
      <c r="F35" s="100">
        <f t="shared" si="0"/>
        <v>0</v>
      </c>
      <c r="G35" s="100">
        <f t="shared" si="1"/>
        <v>0</v>
      </c>
      <c r="H35" s="100">
        <f t="shared" si="2"/>
        <v>0</v>
      </c>
      <c r="I35" s="100">
        <f t="shared" si="3"/>
        <v>0</v>
      </c>
      <c r="J35" s="100">
        <f t="shared" si="4"/>
        <v>0</v>
      </c>
      <c r="K35" s="100">
        <f t="shared" si="5"/>
        <v>0</v>
      </c>
      <c r="L35" s="100">
        <f t="shared" si="6"/>
        <v>0</v>
      </c>
      <c r="M35" s="100">
        <f t="shared" si="7"/>
        <v>0</v>
      </c>
      <c r="N35" s="100">
        <f t="shared" si="8"/>
        <v>0</v>
      </c>
      <c r="O35" s="100">
        <f t="shared" si="9"/>
        <v>0</v>
      </c>
      <c r="P35" s="100">
        <f t="shared" si="10"/>
        <v>0</v>
      </c>
      <c r="Q35" s="100">
        <f t="shared" si="11"/>
        <v>0</v>
      </c>
      <c r="R35" s="100">
        <f t="shared" si="12"/>
        <v>0</v>
      </c>
    </row>
    <row r="36" spans="1:18" ht="17.25" customHeight="1">
      <c r="A36" s="161">
        <v>31</v>
      </c>
      <c r="B36" s="162"/>
      <c r="C36" s="189"/>
      <c r="D36" s="189"/>
      <c r="E36" s="189"/>
      <c r="F36" s="100">
        <f t="shared" si="0"/>
        <v>0</v>
      </c>
      <c r="G36" s="100">
        <f t="shared" si="1"/>
        <v>0</v>
      </c>
      <c r="H36" s="100">
        <f t="shared" si="2"/>
        <v>0</v>
      </c>
      <c r="I36" s="100">
        <f t="shared" si="3"/>
        <v>0</v>
      </c>
      <c r="J36" s="100">
        <f t="shared" si="4"/>
        <v>0</v>
      </c>
      <c r="K36" s="100">
        <f t="shared" si="5"/>
        <v>0</v>
      </c>
      <c r="L36" s="100">
        <f t="shared" si="6"/>
        <v>0</v>
      </c>
      <c r="M36" s="100">
        <f t="shared" si="7"/>
        <v>0</v>
      </c>
      <c r="N36" s="100">
        <f t="shared" si="8"/>
        <v>0</v>
      </c>
      <c r="O36" s="100">
        <f t="shared" si="9"/>
        <v>0</v>
      </c>
      <c r="P36" s="100">
        <f t="shared" si="10"/>
        <v>0</v>
      </c>
      <c r="Q36" s="100">
        <f t="shared" si="11"/>
        <v>0</v>
      </c>
      <c r="R36" s="100">
        <f t="shared" si="12"/>
        <v>0</v>
      </c>
    </row>
    <row r="37" spans="1:18" ht="17.25" customHeight="1">
      <c r="A37" s="161">
        <v>32</v>
      </c>
      <c r="B37" s="162"/>
      <c r="C37" s="189"/>
      <c r="D37" s="189"/>
      <c r="E37" s="189"/>
      <c r="F37" s="100">
        <f t="shared" si="0"/>
        <v>0</v>
      </c>
      <c r="G37" s="100">
        <f t="shared" si="1"/>
        <v>0</v>
      </c>
      <c r="H37" s="100">
        <f t="shared" si="2"/>
        <v>0</v>
      </c>
      <c r="I37" s="100">
        <f t="shared" si="3"/>
        <v>0</v>
      </c>
      <c r="J37" s="100">
        <f t="shared" si="4"/>
        <v>0</v>
      </c>
      <c r="K37" s="100">
        <f t="shared" si="5"/>
        <v>0</v>
      </c>
      <c r="L37" s="100">
        <f t="shared" si="6"/>
        <v>0</v>
      </c>
      <c r="M37" s="100">
        <f t="shared" si="7"/>
        <v>0</v>
      </c>
      <c r="N37" s="100">
        <f t="shared" si="8"/>
        <v>0</v>
      </c>
      <c r="O37" s="100">
        <f t="shared" si="9"/>
        <v>0</v>
      </c>
      <c r="P37" s="100">
        <f t="shared" si="10"/>
        <v>0</v>
      </c>
      <c r="Q37" s="100">
        <f t="shared" si="11"/>
        <v>0</v>
      </c>
      <c r="R37" s="100">
        <f t="shared" si="12"/>
        <v>0</v>
      </c>
    </row>
    <row r="38" spans="1:18" ht="17.25" customHeight="1">
      <c r="A38" s="161">
        <v>33</v>
      </c>
      <c r="B38" s="162"/>
      <c r="C38" s="189"/>
      <c r="D38" s="189"/>
      <c r="E38" s="189"/>
      <c r="F38" s="100">
        <f t="shared" si="0"/>
        <v>0</v>
      </c>
      <c r="G38" s="100">
        <f t="shared" si="1"/>
        <v>0</v>
      </c>
      <c r="H38" s="100">
        <f t="shared" si="2"/>
        <v>0</v>
      </c>
      <c r="I38" s="100">
        <f t="shared" si="3"/>
        <v>0</v>
      </c>
      <c r="J38" s="100">
        <f t="shared" si="4"/>
        <v>0</v>
      </c>
      <c r="K38" s="100">
        <f t="shared" si="5"/>
        <v>0</v>
      </c>
      <c r="L38" s="100">
        <f t="shared" si="6"/>
        <v>0</v>
      </c>
      <c r="M38" s="100">
        <f t="shared" si="7"/>
        <v>0</v>
      </c>
      <c r="N38" s="100">
        <f t="shared" si="8"/>
        <v>0</v>
      </c>
      <c r="O38" s="100">
        <f t="shared" si="9"/>
        <v>0</v>
      </c>
      <c r="P38" s="100">
        <f t="shared" si="10"/>
        <v>0</v>
      </c>
      <c r="Q38" s="100">
        <f t="shared" si="11"/>
        <v>0</v>
      </c>
      <c r="R38" s="100">
        <f t="shared" si="12"/>
        <v>0</v>
      </c>
    </row>
    <row r="39" spans="1:18" ht="17.25" customHeight="1">
      <c r="A39" s="161">
        <v>34</v>
      </c>
      <c r="B39" s="162"/>
      <c r="C39" s="189"/>
      <c r="D39" s="189"/>
      <c r="E39" s="189"/>
      <c r="F39" s="100">
        <f t="shared" si="0"/>
        <v>0</v>
      </c>
      <c r="G39" s="100">
        <f t="shared" si="1"/>
        <v>0</v>
      </c>
      <c r="H39" s="100">
        <f t="shared" si="2"/>
        <v>0</v>
      </c>
      <c r="I39" s="100">
        <f t="shared" si="3"/>
        <v>0</v>
      </c>
      <c r="J39" s="100">
        <f t="shared" si="4"/>
        <v>0</v>
      </c>
      <c r="K39" s="100">
        <f t="shared" si="5"/>
        <v>0</v>
      </c>
      <c r="L39" s="100">
        <f t="shared" si="6"/>
        <v>0</v>
      </c>
      <c r="M39" s="100">
        <f t="shared" si="7"/>
        <v>0</v>
      </c>
      <c r="N39" s="100">
        <f t="shared" si="8"/>
        <v>0</v>
      </c>
      <c r="O39" s="100">
        <f t="shared" si="9"/>
        <v>0</v>
      </c>
      <c r="P39" s="100">
        <f t="shared" si="10"/>
        <v>0</v>
      </c>
      <c r="Q39" s="100">
        <f t="shared" si="11"/>
        <v>0</v>
      </c>
      <c r="R39" s="100">
        <f t="shared" si="12"/>
        <v>0</v>
      </c>
    </row>
    <row r="40" spans="1:18" ht="17.25" customHeight="1">
      <c r="A40" s="161">
        <v>35</v>
      </c>
      <c r="B40" s="162"/>
      <c r="C40" s="189"/>
      <c r="D40" s="189"/>
      <c r="E40" s="189"/>
      <c r="F40" s="100">
        <f t="shared" si="0"/>
        <v>0</v>
      </c>
      <c r="G40" s="100">
        <f t="shared" si="1"/>
        <v>0</v>
      </c>
      <c r="H40" s="100">
        <f t="shared" si="2"/>
        <v>0</v>
      </c>
      <c r="I40" s="100">
        <f t="shared" si="3"/>
        <v>0</v>
      </c>
      <c r="J40" s="100">
        <f t="shared" si="4"/>
        <v>0</v>
      </c>
      <c r="K40" s="100">
        <f t="shared" si="5"/>
        <v>0</v>
      </c>
      <c r="L40" s="100">
        <f t="shared" si="6"/>
        <v>0</v>
      </c>
      <c r="M40" s="100">
        <f t="shared" si="7"/>
        <v>0</v>
      </c>
      <c r="N40" s="100">
        <f t="shared" si="8"/>
        <v>0</v>
      </c>
      <c r="O40" s="100">
        <f t="shared" si="9"/>
        <v>0</v>
      </c>
      <c r="P40" s="100">
        <f t="shared" si="10"/>
        <v>0</v>
      </c>
      <c r="Q40" s="100">
        <f t="shared" si="11"/>
        <v>0</v>
      </c>
      <c r="R40" s="100">
        <f t="shared" si="12"/>
        <v>0</v>
      </c>
    </row>
    <row r="41" spans="1:18" ht="17.25" customHeight="1">
      <c r="A41" s="161">
        <v>36</v>
      </c>
      <c r="B41" s="162"/>
      <c r="C41" s="189"/>
      <c r="D41" s="189"/>
      <c r="E41" s="189"/>
      <c r="F41" s="100">
        <f t="shared" si="0"/>
        <v>0</v>
      </c>
      <c r="G41" s="100">
        <f t="shared" si="1"/>
        <v>0</v>
      </c>
      <c r="H41" s="100">
        <f t="shared" si="2"/>
        <v>0</v>
      </c>
      <c r="I41" s="100">
        <f t="shared" si="3"/>
        <v>0</v>
      </c>
      <c r="J41" s="100">
        <f t="shared" si="4"/>
        <v>0</v>
      </c>
      <c r="K41" s="100">
        <f t="shared" si="5"/>
        <v>0</v>
      </c>
      <c r="L41" s="100">
        <f t="shared" si="6"/>
        <v>0</v>
      </c>
      <c r="M41" s="100">
        <f t="shared" si="7"/>
        <v>0</v>
      </c>
      <c r="N41" s="100">
        <f t="shared" si="8"/>
        <v>0</v>
      </c>
      <c r="O41" s="100">
        <f t="shared" si="9"/>
        <v>0</v>
      </c>
      <c r="P41" s="100">
        <f t="shared" si="10"/>
        <v>0</v>
      </c>
      <c r="Q41" s="100">
        <f t="shared" si="11"/>
        <v>0</v>
      </c>
      <c r="R41" s="100">
        <f t="shared" si="12"/>
        <v>0</v>
      </c>
    </row>
    <row r="42" spans="1:18" ht="17.25" customHeight="1">
      <c r="A42" s="161">
        <v>37</v>
      </c>
      <c r="B42" s="162"/>
      <c r="C42" s="189"/>
      <c r="D42" s="189"/>
      <c r="E42" s="189"/>
      <c r="F42" s="100">
        <f t="shared" si="0"/>
        <v>0</v>
      </c>
      <c r="G42" s="100">
        <f t="shared" si="1"/>
        <v>0</v>
      </c>
      <c r="H42" s="100">
        <f t="shared" si="2"/>
        <v>0</v>
      </c>
      <c r="I42" s="100">
        <f t="shared" si="3"/>
        <v>0</v>
      </c>
      <c r="J42" s="100">
        <f t="shared" si="4"/>
        <v>0</v>
      </c>
      <c r="K42" s="100">
        <f t="shared" si="5"/>
        <v>0</v>
      </c>
      <c r="L42" s="100">
        <f t="shared" si="6"/>
        <v>0</v>
      </c>
      <c r="M42" s="100">
        <f t="shared" si="7"/>
        <v>0</v>
      </c>
      <c r="N42" s="100">
        <f t="shared" si="8"/>
        <v>0</v>
      </c>
      <c r="O42" s="100">
        <f t="shared" si="9"/>
        <v>0</v>
      </c>
      <c r="P42" s="100">
        <f t="shared" si="10"/>
        <v>0</v>
      </c>
      <c r="Q42" s="100">
        <f t="shared" si="11"/>
        <v>0</v>
      </c>
      <c r="R42" s="100">
        <f t="shared" si="12"/>
        <v>0</v>
      </c>
    </row>
    <row r="43" spans="1:18" ht="17.25" customHeight="1">
      <c r="A43" s="161">
        <v>38</v>
      </c>
      <c r="B43" s="162"/>
      <c r="C43" s="189"/>
      <c r="D43" s="189"/>
      <c r="E43" s="189"/>
      <c r="F43" s="100">
        <f t="shared" si="0"/>
        <v>0</v>
      </c>
      <c r="G43" s="100">
        <f t="shared" si="1"/>
        <v>0</v>
      </c>
      <c r="H43" s="100">
        <f t="shared" si="2"/>
        <v>0</v>
      </c>
      <c r="I43" s="100">
        <f t="shared" si="3"/>
        <v>0</v>
      </c>
      <c r="J43" s="100">
        <f t="shared" si="4"/>
        <v>0</v>
      </c>
      <c r="K43" s="100">
        <f t="shared" si="5"/>
        <v>0</v>
      </c>
      <c r="L43" s="100">
        <f t="shared" si="6"/>
        <v>0</v>
      </c>
      <c r="M43" s="100">
        <f t="shared" si="7"/>
        <v>0</v>
      </c>
      <c r="N43" s="100">
        <f t="shared" si="8"/>
        <v>0</v>
      </c>
      <c r="O43" s="100">
        <f t="shared" si="9"/>
        <v>0</v>
      </c>
      <c r="P43" s="100">
        <f t="shared" si="10"/>
        <v>0</v>
      </c>
      <c r="Q43" s="100">
        <f t="shared" si="11"/>
        <v>0</v>
      </c>
      <c r="R43" s="100">
        <f t="shared" si="12"/>
        <v>0</v>
      </c>
    </row>
    <row r="44" spans="1:18" ht="17.25" customHeight="1">
      <c r="A44" s="161">
        <v>39</v>
      </c>
      <c r="B44" s="162"/>
      <c r="C44" s="189"/>
      <c r="D44" s="189"/>
      <c r="E44" s="189"/>
      <c r="F44" s="100">
        <f t="shared" si="0"/>
        <v>0</v>
      </c>
      <c r="G44" s="100">
        <f t="shared" si="1"/>
        <v>0</v>
      </c>
      <c r="H44" s="100">
        <f t="shared" si="2"/>
        <v>0</v>
      </c>
      <c r="I44" s="100">
        <f t="shared" si="3"/>
        <v>0</v>
      </c>
      <c r="J44" s="100">
        <f t="shared" si="4"/>
        <v>0</v>
      </c>
      <c r="K44" s="100">
        <f t="shared" si="5"/>
        <v>0</v>
      </c>
      <c r="L44" s="100">
        <f t="shared" si="6"/>
        <v>0</v>
      </c>
      <c r="M44" s="100">
        <f t="shared" si="7"/>
        <v>0</v>
      </c>
      <c r="N44" s="100">
        <f t="shared" si="8"/>
        <v>0</v>
      </c>
      <c r="O44" s="100">
        <f t="shared" si="9"/>
        <v>0</v>
      </c>
      <c r="P44" s="100">
        <f t="shared" si="10"/>
        <v>0</v>
      </c>
      <c r="Q44" s="100">
        <f t="shared" si="11"/>
        <v>0</v>
      </c>
      <c r="R44" s="100">
        <f t="shared" si="12"/>
        <v>0</v>
      </c>
    </row>
    <row r="45" spans="1:18" ht="17.25" customHeight="1">
      <c r="A45" s="161">
        <v>40</v>
      </c>
      <c r="B45" s="162"/>
      <c r="C45" s="189"/>
      <c r="D45" s="189"/>
      <c r="E45" s="189"/>
      <c r="F45" s="100">
        <f t="shared" si="0"/>
        <v>0</v>
      </c>
      <c r="G45" s="100">
        <f t="shared" si="1"/>
        <v>0</v>
      </c>
      <c r="H45" s="100">
        <f t="shared" si="2"/>
        <v>0</v>
      </c>
      <c r="I45" s="100">
        <f t="shared" si="3"/>
        <v>0</v>
      </c>
      <c r="J45" s="100">
        <f t="shared" si="4"/>
        <v>0</v>
      </c>
      <c r="K45" s="100">
        <f t="shared" si="5"/>
        <v>0</v>
      </c>
      <c r="L45" s="100">
        <f t="shared" si="6"/>
        <v>0</v>
      </c>
      <c r="M45" s="100">
        <f t="shared" si="7"/>
        <v>0</v>
      </c>
      <c r="N45" s="100">
        <f t="shared" si="8"/>
        <v>0</v>
      </c>
      <c r="O45" s="100">
        <f t="shared" si="9"/>
        <v>0</v>
      </c>
      <c r="P45" s="100">
        <f t="shared" si="10"/>
        <v>0</v>
      </c>
      <c r="Q45" s="100">
        <f t="shared" si="11"/>
        <v>0</v>
      </c>
      <c r="R45" s="100">
        <f t="shared" si="12"/>
        <v>0</v>
      </c>
    </row>
    <row r="46" spans="1:18" ht="17.25" customHeight="1">
      <c r="A46" s="161">
        <v>41</v>
      </c>
      <c r="B46" s="162"/>
      <c r="C46" s="189"/>
      <c r="D46" s="189"/>
      <c r="E46" s="189"/>
      <c r="F46" s="100">
        <f t="shared" si="0"/>
        <v>0</v>
      </c>
      <c r="G46" s="100">
        <f t="shared" si="1"/>
        <v>0</v>
      </c>
      <c r="H46" s="100">
        <f t="shared" si="2"/>
        <v>0</v>
      </c>
      <c r="I46" s="100">
        <f t="shared" si="3"/>
        <v>0</v>
      </c>
      <c r="J46" s="100">
        <f t="shared" si="4"/>
        <v>0</v>
      </c>
      <c r="K46" s="100">
        <f t="shared" si="5"/>
        <v>0</v>
      </c>
      <c r="L46" s="100">
        <f t="shared" si="6"/>
        <v>0</v>
      </c>
      <c r="M46" s="100">
        <f t="shared" si="7"/>
        <v>0</v>
      </c>
      <c r="N46" s="100">
        <f t="shared" si="8"/>
        <v>0</v>
      </c>
      <c r="O46" s="100">
        <f t="shared" si="9"/>
        <v>0</v>
      </c>
      <c r="P46" s="100">
        <f t="shared" si="10"/>
        <v>0</v>
      </c>
      <c r="Q46" s="100">
        <f t="shared" si="11"/>
        <v>0</v>
      </c>
      <c r="R46" s="100">
        <f t="shared" si="12"/>
        <v>0</v>
      </c>
    </row>
    <row r="47" spans="1:18" ht="17.25" customHeight="1">
      <c r="A47" s="161">
        <v>42</v>
      </c>
      <c r="B47" s="162"/>
      <c r="C47" s="189"/>
      <c r="D47" s="189"/>
      <c r="E47" s="189"/>
      <c r="F47" s="100">
        <f t="shared" si="0"/>
        <v>0</v>
      </c>
      <c r="G47" s="100">
        <f t="shared" si="1"/>
        <v>0</v>
      </c>
      <c r="H47" s="100">
        <f t="shared" si="2"/>
        <v>0</v>
      </c>
      <c r="I47" s="100">
        <f t="shared" si="3"/>
        <v>0</v>
      </c>
      <c r="J47" s="100">
        <f t="shared" si="4"/>
        <v>0</v>
      </c>
      <c r="K47" s="100">
        <f t="shared" si="5"/>
        <v>0</v>
      </c>
      <c r="L47" s="100">
        <f t="shared" si="6"/>
        <v>0</v>
      </c>
      <c r="M47" s="100">
        <f t="shared" si="7"/>
        <v>0</v>
      </c>
      <c r="N47" s="100">
        <f t="shared" si="8"/>
        <v>0</v>
      </c>
      <c r="O47" s="100">
        <f t="shared" si="9"/>
        <v>0</v>
      </c>
      <c r="P47" s="100">
        <f t="shared" si="10"/>
        <v>0</v>
      </c>
      <c r="Q47" s="100">
        <f t="shared" si="11"/>
        <v>0</v>
      </c>
      <c r="R47" s="100">
        <f t="shared" si="12"/>
        <v>0</v>
      </c>
    </row>
    <row r="48" spans="1:18" ht="17.25" customHeight="1">
      <c r="A48" s="161">
        <v>43</v>
      </c>
      <c r="B48" s="162"/>
      <c r="C48" s="189"/>
      <c r="D48" s="189"/>
      <c r="E48" s="189"/>
      <c r="F48" s="100">
        <f t="shared" si="0"/>
        <v>0</v>
      </c>
      <c r="G48" s="100">
        <f t="shared" si="1"/>
        <v>0</v>
      </c>
      <c r="H48" s="100">
        <f t="shared" si="2"/>
        <v>0</v>
      </c>
      <c r="I48" s="100">
        <f t="shared" si="3"/>
        <v>0</v>
      </c>
      <c r="J48" s="100">
        <f t="shared" si="4"/>
        <v>0</v>
      </c>
      <c r="K48" s="100">
        <f t="shared" si="5"/>
        <v>0</v>
      </c>
      <c r="L48" s="100">
        <f t="shared" si="6"/>
        <v>0</v>
      </c>
      <c r="M48" s="100">
        <f t="shared" si="7"/>
        <v>0</v>
      </c>
      <c r="N48" s="100">
        <f t="shared" si="8"/>
        <v>0</v>
      </c>
      <c r="O48" s="100">
        <f t="shared" si="9"/>
        <v>0</v>
      </c>
      <c r="P48" s="100">
        <f t="shared" si="10"/>
        <v>0</v>
      </c>
      <c r="Q48" s="100">
        <f t="shared" si="11"/>
        <v>0</v>
      </c>
      <c r="R48" s="100">
        <f t="shared" si="12"/>
        <v>0</v>
      </c>
    </row>
    <row r="49" spans="1:18" ht="17.25" customHeight="1">
      <c r="A49" s="161">
        <v>44</v>
      </c>
      <c r="B49" s="162"/>
      <c r="C49" s="189"/>
      <c r="D49" s="189"/>
      <c r="E49" s="189"/>
      <c r="F49" s="100">
        <f t="shared" si="0"/>
        <v>0</v>
      </c>
      <c r="G49" s="100">
        <f t="shared" si="1"/>
        <v>0</v>
      </c>
      <c r="H49" s="100">
        <f t="shared" si="2"/>
        <v>0</v>
      </c>
      <c r="I49" s="100">
        <f t="shared" si="3"/>
        <v>0</v>
      </c>
      <c r="J49" s="100">
        <f t="shared" si="4"/>
        <v>0</v>
      </c>
      <c r="K49" s="100">
        <f t="shared" si="5"/>
        <v>0</v>
      </c>
      <c r="L49" s="100">
        <f t="shared" si="6"/>
        <v>0</v>
      </c>
      <c r="M49" s="100">
        <f t="shared" si="7"/>
        <v>0</v>
      </c>
      <c r="N49" s="100">
        <f t="shared" si="8"/>
        <v>0</v>
      </c>
      <c r="O49" s="100">
        <f t="shared" si="9"/>
        <v>0</v>
      </c>
      <c r="P49" s="100">
        <f t="shared" si="10"/>
        <v>0</v>
      </c>
      <c r="Q49" s="100">
        <f t="shared" si="11"/>
        <v>0</v>
      </c>
      <c r="R49" s="100">
        <f t="shared" si="12"/>
        <v>0</v>
      </c>
    </row>
    <row r="50" spans="1:18" ht="17.25" customHeight="1">
      <c r="A50" s="161">
        <v>45</v>
      </c>
      <c r="B50" s="162"/>
      <c r="C50" s="189"/>
      <c r="D50" s="189"/>
      <c r="E50" s="189"/>
      <c r="F50" s="100">
        <f t="shared" si="0"/>
        <v>0</v>
      </c>
      <c r="G50" s="100">
        <f t="shared" si="1"/>
        <v>0</v>
      </c>
      <c r="H50" s="100">
        <f t="shared" si="2"/>
        <v>0</v>
      </c>
      <c r="I50" s="100">
        <f t="shared" si="3"/>
        <v>0</v>
      </c>
      <c r="J50" s="100">
        <f t="shared" si="4"/>
        <v>0</v>
      </c>
      <c r="K50" s="100">
        <f t="shared" si="5"/>
        <v>0</v>
      </c>
      <c r="L50" s="100">
        <f t="shared" si="6"/>
        <v>0</v>
      </c>
      <c r="M50" s="100">
        <f t="shared" si="7"/>
        <v>0</v>
      </c>
      <c r="N50" s="100">
        <f t="shared" si="8"/>
        <v>0</v>
      </c>
      <c r="O50" s="100">
        <f t="shared" si="9"/>
        <v>0</v>
      </c>
      <c r="P50" s="100">
        <f t="shared" si="10"/>
        <v>0</v>
      </c>
      <c r="Q50" s="100">
        <f t="shared" si="11"/>
        <v>0</v>
      </c>
      <c r="R50" s="100">
        <f t="shared" si="12"/>
        <v>0</v>
      </c>
    </row>
    <row r="51" spans="1:18" ht="17.25" customHeight="1">
      <c r="A51" s="161">
        <v>46</v>
      </c>
      <c r="B51" s="162"/>
      <c r="C51" s="189"/>
      <c r="D51" s="189"/>
      <c r="E51" s="189"/>
      <c r="F51" s="100">
        <f t="shared" si="0"/>
        <v>0</v>
      </c>
      <c r="G51" s="100">
        <f t="shared" si="1"/>
        <v>0</v>
      </c>
      <c r="H51" s="100">
        <f t="shared" si="2"/>
        <v>0</v>
      </c>
      <c r="I51" s="100">
        <f t="shared" si="3"/>
        <v>0</v>
      </c>
      <c r="J51" s="100">
        <f t="shared" si="4"/>
        <v>0</v>
      </c>
      <c r="K51" s="100">
        <f t="shared" si="5"/>
        <v>0</v>
      </c>
      <c r="L51" s="100">
        <f t="shared" si="6"/>
        <v>0</v>
      </c>
      <c r="M51" s="100">
        <f t="shared" si="7"/>
        <v>0</v>
      </c>
      <c r="N51" s="100">
        <f t="shared" si="8"/>
        <v>0</v>
      </c>
      <c r="O51" s="100">
        <f t="shared" si="9"/>
        <v>0</v>
      </c>
      <c r="P51" s="100">
        <f t="shared" si="10"/>
        <v>0</v>
      </c>
      <c r="Q51" s="100">
        <f t="shared" si="11"/>
        <v>0</v>
      </c>
      <c r="R51" s="100">
        <f t="shared" si="12"/>
        <v>0</v>
      </c>
    </row>
    <row r="52" spans="1:18" ht="17.25" customHeight="1">
      <c r="A52" s="161">
        <v>47</v>
      </c>
      <c r="B52" s="162"/>
      <c r="C52" s="189"/>
      <c r="D52" s="189"/>
      <c r="E52" s="189"/>
      <c r="F52" s="100">
        <f t="shared" si="0"/>
        <v>0</v>
      </c>
      <c r="G52" s="100">
        <f t="shared" si="1"/>
        <v>0</v>
      </c>
      <c r="H52" s="100">
        <f t="shared" si="2"/>
        <v>0</v>
      </c>
      <c r="I52" s="100">
        <f t="shared" si="3"/>
        <v>0</v>
      </c>
      <c r="J52" s="100">
        <f t="shared" si="4"/>
        <v>0</v>
      </c>
      <c r="K52" s="100">
        <f t="shared" si="5"/>
        <v>0</v>
      </c>
      <c r="L52" s="100">
        <f t="shared" si="6"/>
        <v>0</v>
      </c>
      <c r="M52" s="100">
        <f t="shared" si="7"/>
        <v>0</v>
      </c>
      <c r="N52" s="100">
        <f t="shared" si="8"/>
        <v>0</v>
      </c>
      <c r="O52" s="100">
        <f t="shared" si="9"/>
        <v>0</v>
      </c>
      <c r="P52" s="100">
        <f t="shared" si="10"/>
        <v>0</v>
      </c>
      <c r="Q52" s="100">
        <f t="shared" si="11"/>
        <v>0</v>
      </c>
      <c r="R52" s="100">
        <f t="shared" si="12"/>
        <v>0</v>
      </c>
    </row>
    <row r="53" spans="1:18" ht="17.25" customHeight="1">
      <c r="A53" s="161">
        <v>48</v>
      </c>
      <c r="B53" s="162"/>
      <c r="C53" s="189"/>
      <c r="D53" s="189"/>
      <c r="E53" s="189"/>
      <c r="F53" s="100">
        <f t="shared" si="0"/>
        <v>0</v>
      </c>
      <c r="G53" s="100">
        <f t="shared" si="1"/>
        <v>0</v>
      </c>
      <c r="H53" s="100">
        <f t="shared" si="2"/>
        <v>0</v>
      </c>
      <c r="I53" s="100">
        <f t="shared" si="3"/>
        <v>0</v>
      </c>
      <c r="J53" s="100">
        <f t="shared" si="4"/>
        <v>0</v>
      </c>
      <c r="K53" s="100">
        <f t="shared" si="5"/>
        <v>0</v>
      </c>
      <c r="L53" s="100">
        <f t="shared" si="6"/>
        <v>0</v>
      </c>
      <c r="M53" s="100">
        <f t="shared" si="7"/>
        <v>0</v>
      </c>
      <c r="N53" s="100">
        <f t="shared" si="8"/>
        <v>0</v>
      </c>
      <c r="O53" s="100">
        <f t="shared" si="9"/>
        <v>0</v>
      </c>
      <c r="P53" s="100">
        <f t="shared" si="10"/>
        <v>0</v>
      </c>
      <c r="Q53" s="100">
        <f t="shared" si="11"/>
        <v>0</v>
      </c>
      <c r="R53" s="100">
        <f t="shared" si="12"/>
        <v>0</v>
      </c>
    </row>
    <row r="54" spans="1:18" ht="17.25" customHeight="1">
      <c r="A54" s="161">
        <v>49</v>
      </c>
      <c r="B54" s="162"/>
      <c r="C54" s="189"/>
      <c r="D54" s="189"/>
      <c r="E54" s="189"/>
      <c r="F54" s="100">
        <f t="shared" si="0"/>
        <v>0</v>
      </c>
      <c r="G54" s="100">
        <f t="shared" si="1"/>
        <v>0</v>
      </c>
      <c r="H54" s="100">
        <f t="shared" si="2"/>
        <v>0</v>
      </c>
      <c r="I54" s="100">
        <f t="shared" si="3"/>
        <v>0</v>
      </c>
      <c r="J54" s="100">
        <f t="shared" si="4"/>
        <v>0</v>
      </c>
      <c r="K54" s="100">
        <f t="shared" si="5"/>
        <v>0</v>
      </c>
      <c r="L54" s="100">
        <f t="shared" si="6"/>
        <v>0</v>
      </c>
      <c r="M54" s="100">
        <f t="shared" si="7"/>
        <v>0</v>
      </c>
      <c r="N54" s="100">
        <f t="shared" si="8"/>
        <v>0</v>
      </c>
      <c r="O54" s="100">
        <f t="shared" si="9"/>
        <v>0</v>
      </c>
      <c r="P54" s="100">
        <f t="shared" si="10"/>
        <v>0</v>
      </c>
      <c r="Q54" s="100">
        <f t="shared" si="11"/>
        <v>0</v>
      </c>
      <c r="R54" s="100">
        <f t="shared" si="12"/>
        <v>0</v>
      </c>
    </row>
    <row r="55" spans="1:18" ht="17.25" customHeight="1">
      <c r="A55" s="161">
        <v>50</v>
      </c>
      <c r="B55" s="162"/>
      <c r="C55" s="189"/>
      <c r="D55" s="189"/>
      <c r="E55" s="189"/>
      <c r="F55" s="100">
        <f t="shared" si="0"/>
        <v>0</v>
      </c>
      <c r="G55" s="100">
        <f t="shared" si="1"/>
        <v>0</v>
      </c>
      <c r="H55" s="100">
        <f t="shared" si="2"/>
        <v>0</v>
      </c>
      <c r="I55" s="100">
        <f t="shared" si="3"/>
        <v>0</v>
      </c>
      <c r="J55" s="100">
        <f t="shared" si="4"/>
        <v>0</v>
      </c>
      <c r="K55" s="100">
        <f t="shared" si="5"/>
        <v>0</v>
      </c>
      <c r="L55" s="100">
        <f t="shared" si="6"/>
        <v>0</v>
      </c>
      <c r="M55" s="100">
        <f t="shared" si="7"/>
        <v>0</v>
      </c>
      <c r="N55" s="100">
        <f t="shared" si="8"/>
        <v>0</v>
      </c>
      <c r="O55" s="100">
        <f t="shared" si="9"/>
        <v>0</v>
      </c>
      <c r="P55" s="100">
        <f t="shared" si="10"/>
        <v>0</v>
      </c>
      <c r="Q55" s="100">
        <f t="shared" si="11"/>
        <v>0</v>
      </c>
      <c r="R55" s="100">
        <f t="shared" si="12"/>
        <v>0</v>
      </c>
    </row>
    <row r="56" spans="1:18" ht="17.25" customHeight="1">
      <c r="A56" s="161">
        <v>51</v>
      </c>
      <c r="B56" s="162"/>
      <c r="C56" s="189"/>
      <c r="D56" s="189"/>
      <c r="E56" s="189"/>
      <c r="F56" s="100">
        <f t="shared" si="0"/>
        <v>0</v>
      </c>
      <c r="G56" s="100">
        <f t="shared" si="1"/>
        <v>0</v>
      </c>
      <c r="H56" s="100">
        <f t="shared" si="2"/>
        <v>0</v>
      </c>
      <c r="I56" s="100">
        <f t="shared" si="3"/>
        <v>0</v>
      </c>
      <c r="J56" s="100">
        <f t="shared" si="4"/>
        <v>0</v>
      </c>
      <c r="K56" s="100">
        <f t="shared" si="5"/>
        <v>0</v>
      </c>
      <c r="L56" s="100">
        <f t="shared" si="6"/>
        <v>0</v>
      </c>
      <c r="M56" s="100">
        <f t="shared" si="7"/>
        <v>0</v>
      </c>
      <c r="N56" s="100">
        <f t="shared" si="8"/>
        <v>0</v>
      </c>
      <c r="O56" s="100">
        <f t="shared" si="9"/>
        <v>0</v>
      </c>
      <c r="P56" s="100">
        <f t="shared" si="10"/>
        <v>0</v>
      </c>
      <c r="Q56" s="100">
        <f t="shared" si="11"/>
        <v>0</v>
      </c>
      <c r="R56" s="100">
        <f t="shared" si="12"/>
        <v>0</v>
      </c>
    </row>
    <row r="57" spans="1:18" ht="17.25" customHeight="1">
      <c r="A57" s="161">
        <v>52</v>
      </c>
      <c r="B57" s="162"/>
      <c r="C57" s="189"/>
      <c r="D57" s="189"/>
      <c r="E57" s="189"/>
      <c r="F57" s="100">
        <f t="shared" si="0"/>
        <v>0</v>
      </c>
      <c r="G57" s="100">
        <f t="shared" si="1"/>
        <v>0</v>
      </c>
      <c r="H57" s="100">
        <f t="shared" si="2"/>
        <v>0</v>
      </c>
      <c r="I57" s="100">
        <f t="shared" si="3"/>
        <v>0</v>
      </c>
      <c r="J57" s="100">
        <f t="shared" si="4"/>
        <v>0</v>
      </c>
      <c r="K57" s="100">
        <f t="shared" si="5"/>
        <v>0</v>
      </c>
      <c r="L57" s="100">
        <f t="shared" si="6"/>
        <v>0</v>
      </c>
      <c r="M57" s="100">
        <f t="shared" si="7"/>
        <v>0</v>
      </c>
      <c r="N57" s="100">
        <f t="shared" si="8"/>
        <v>0</v>
      </c>
      <c r="O57" s="100">
        <f t="shared" si="9"/>
        <v>0</v>
      </c>
      <c r="P57" s="100">
        <f t="shared" si="10"/>
        <v>0</v>
      </c>
      <c r="Q57" s="100">
        <f t="shared" si="11"/>
        <v>0</v>
      </c>
      <c r="R57" s="100">
        <f t="shared" si="12"/>
        <v>0</v>
      </c>
    </row>
    <row r="58" spans="1:18" ht="17.25" customHeight="1">
      <c r="A58" s="161">
        <v>53</v>
      </c>
      <c r="B58" s="162"/>
      <c r="C58" s="189"/>
      <c r="D58" s="189"/>
      <c r="E58" s="189"/>
      <c r="F58" s="100">
        <f t="shared" si="0"/>
        <v>0</v>
      </c>
      <c r="G58" s="100">
        <f t="shared" si="1"/>
        <v>0</v>
      </c>
      <c r="H58" s="100">
        <f t="shared" si="2"/>
        <v>0</v>
      </c>
      <c r="I58" s="100">
        <f t="shared" si="3"/>
        <v>0</v>
      </c>
      <c r="J58" s="100">
        <f t="shared" si="4"/>
        <v>0</v>
      </c>
      <c r="K58" s="100">
        <f t="shared" si="5"/>
        <v>0</v>
      </c>
      <c r="L58" s="100">
        <f t="shared" si="6"/>
        <v>0</v>
      </c>
      <c r="M58" s="100">
        <f t="shared" si="7"/>
        <v>0</v>
      </c>
      <c r="N58" s="100">
        <f t="shared" si="8"/>
        <v>0</v>
      </c>
      <c r="O58" s="100">
        <f t="shared" si="9"/>
        <v>0</v>
      </c>
      <c r="P58" s="100">
        <f t="shared" si="10"/>
        <v>0</v>
      </c>
      <c r="Q58" s="100">
        <f t="shared" si="11"/>
        <v>0</v>
      </c>
      <c r="R58" s="100">
        <f t="shared" si="12"/>
        <v>0</v>
      </c>
    </row>
    <row r="59" spans="1:18" ht="17.25" customHeight="1">
      <c r="A59" s="161">
        <v>54</v>
      </c>
      <c r="B59" s="162"/>
      <c r="C59" s="189"/>
      <c r="D59" s="189"/>
      <c r="E59" s="189"/>
      <c r="F59" s="100">
        <f t="shared" si="0"/>
        <v>0</v>
      </c>
      <c r="G59" s="100">
        <f t="shared" si="1"/>
        <v>0</v>
      </c>
      <c r="H59" s="100">
        <f t="shared" si="2"/>
        <v>0</v>
      </c>
      <c r="I59" s="100">
        <f t="shared" si="3"/>
        <v>0</v>
      </c>
      <c r="J59" s="100">
        <f t="shared" si="4"/>
        <v>0</v>
      </c>
      <c r="K59" s="100">
        <f t="shared" si="5"/>
        <v>0</v>
      </c>
      <c r="L59" s="100">
        <f t="shared" si="6"/>
        <v>0</v>
      </c>
      <c r="M59" s="100">
        <f t="shared" si="7"/>
        <v>0</v>
      </c>
      <c r="N59" s="100">
        <f t="shared" si="8"/>
        <v>0</v>
      </c>
      <c r="O59" s="100">
        <f t="shared" si="9"/>
        <v>0</v>
      </c>
      <c r="P59" s="100">
        <f t="shared" si="10"/>
        <v>0</v>
      </c>
      <c r="Q59" s="100">
        <f t="shared" si="11"/>
        <v>0</v>
      </c>
      <c r="R59" s="100">
        <f t="shared" si="12"/>
        <v>0</v>
      </c>
    </row>
    <row r="60" spans="1:18" ht="17.25" customHeight="1">
      <c r="A60" s="161">
        <v>55</v>
      </c>
      <c r="B60" s="162"/>
      <c r="C60" s="189"/>
      <c r="D60" s="189"/>
      <c r="E60" s="189"/>
      <c r="F60" s="100">
        <f t="shared" si="0"/>
        <v>0</v>
      </c>
      <c r="G60" s="100">
        <f t="shared" si="1"/>
        <v>0</v>
      </c>
      <c r="H60" s="100">
        <f t="shared" si="2"/>
        <v>0</v>
      </c>
      <c r="I60" s="100">
        <f t="shared" si="3"/>
        <v>0</v>
      </c>
      <c r="J60" s="100">
        <f t="shared" si="4"/>
        <v>0</v>
      </c>
      <c r="K60" s="100">
        <f t="shared" si="5"/>
        <v>0</v>
      </c>
      <c r="L60" s="100">
        <f t="shared" si="6"/>
        <v>0</v>
      </c>
      <c r="M60" s="100">
        <f t="shared" si="7"/>
        <v>0</v>
      </c>
      <c r="N60" s="100">
        <f t="shared" si="8"/>
        <v>0</v>
      </c>
      <c r="O60" s="100">
        <f t="shared" si="9"/>
        <v>0</v>
      </c>
      <c r="P60" s="100">
        <f t="shared" si="10"/>
        <v>0</v>
      </c>
      <c r="Q60" s="100">
        <f t="shared" si="11"/>
        <v>0</v>
      </c>
      <c r="R60" s="100">
        <f t="shared" si="12"/>
        <v>0</v>
      </c>
    </row>
    <row r="61" spans="1:18" ht="17.25" customHeight="1">
      <c r="A61" s="161">
        <v>56</v>
      </c>
      <c r="B61" s="162"/>
      <c r="C61" s="189"/>
      <c r="D61" s="189"/>
      <c r="E61" s="189"/>
      <c r="F61" s="100">
        <f t="shared" si="0"/>
        <v>0</v>
      </c>
      <c r="G61" s="100">
        <f t="shared" si="1"/>
        <v>0</v>
      </c>
      <c r="H61" s="100">
        <f t="shared" si="2"/>
        <v>0</v>
      </c>
      <c r="I61" s="100">
        <f t="shared" si="3"/>
        <v>0</v>
      </c>
      <c r="J61" s="100">
        <f t="shared" si="4"/>
        <v>0</v>
      </c>
      <c r="K61" s="100">
        <f t="shared" si="5"/>
        <v>0</v>
      </c>
      <c r="L61" s="100">
        <f t="shared" si="6"/>
        <v>0</v>
      </c>
      <c r="M61" s="100">
        <f t="shared" si="7"/>
        <v>0</v>
      </c>
      <c r="N61" s="100">
        <f t="shared" si="8"/>
        <v>0</v>
      </c>
      <c r="O61" s="100">
        <f t="shared" si="9"/>
        <v>0</v>
      </c>
      <c r="P61" s="100">
        <f t="shared" si="10"/>
        <v>0</v>
      </c>
      <c r="Q61" s="100">
        <f t="shared" si="11"/>
        <v>0</v>
      </c>
      <c r="R61" s="100">
        <f t="shared" si="12"/>
        <v>0</v>
      </c>
    </row>
    <row r="62" spans="1:18" ht="17.25" customHeight="1">
      <c r="A62" s="161">
        <v>57</v>
      </c>
      <c r="B62" s="162"/>
      <c r="C62" s="189"/>
      <c r="D62" s="189"/>
      <c r="E62" s="189"/>
      <c r="F62" s="100">
        <f t="shared" si="0"/>
        <v>0</v>
      </c>
      <c r="G62" s="100">
        <f t="shared" si="1"/>
        <v>0</v>
      </c>
      <c r="H62" s="100">
        <f t="shared" si="2"/>
        <v>0</v>
      </c>
      <c r="I62" s="100">
        <f t="shared" si="3"/>
        <v>0</v>
      </c>
      <c r="J62" s="100">
        <f t="shared" si="4"/>
        <v>0</v>
      </c>
      <c r="K62" s="100">
        <f t="shared" si="5"/>
        <v>0</v>
      </c>
      <c r="L62" s="100">
        <f t="shared" si="6"/>
        <v>0</v>
      </c>
      <c r="M62" s="100">
        <f t="shared" si="7"/>
        <v>0</v>
      </c>
      <c r="N62" s="100">
        <f t="shared" si="8"/>
        <v>0</v>
      </c>
      <c r="O62" s="100">
        <f t="shared" si="9"/>
        <v>0</v>
      </c>
      <c r="P62" s="100">
        <f t="shared" si="10"/>
        <v>0</v>
      </c>
      <c r="Q62" s="100">
        <f t="shared" si="11"/>
        <v>0</v>
      </c>
      <c r="R62" s="100">
        <f t="shared" si="12"/>
        <v>0</v>
      </c>
    </row>
    <row r="63" spans="1:18" ht="17.25" customHeight="1">
      <c r="A63" s="161">
        <v>58</v>
      </c>
      <c r="B63" s="162"/>
      <c r="C63" s="189"/>
      <c r="D63" s="189"/>
      <c r="E63" s="189"/>
      <c r="F63" s="100">
        <f t="shared" si="0"/>
        <v>0</v>
      </c>
      <c r="G63" s="100">
        <f t="shared" si="1"/>
        <v>0</v>
      </c>
      <c r="H63" s="100">
        <f t="shared" si="2"/>
        <v>0</v>
      </c>
      <c r="I63" s="100">
        <f t="shared" si="3"/>
        <v>0</v>
      </c>
      <c r="J63" s="100">
        <f t="shared" si="4"/>
        <v>0</v>
      </c>
      <c r="K63" s="100">
        <f t="shared" si="5"/>
        <v>0</v>
      </c>
      <c r="L63" s="100">
        <f t="shared" si="6"/>
        <v>0</v>
      </c>
      <c r="M63" s="100">
        <f t="shared" si="7"/>
        <v>0</v>
      </c>
      <c r="N63" s="100">
        <f t="shared" si="8"/>
        <v>0</v>
      </c>
      <c r="O63" s="100">
        <f t="shared" si="9"/>
        <v>0</v>
      </c>
      <c r="P63" s="100">
        <f t="shared" si="10"/>
        <v>0</v>
      </c>
      <c r="Q63" s="100">
        <f t="shared" si="11"/>
        <v>0</v>
      </c>
      <c r="R63" s="100">
        <f t="shared" si="12"/>
        <v>0</v>
      </c>
    </row>
    <row r="64" spans="1:18" ht="17.25" customHeight="1">
      <c r="A64" s="161">
        <v>59</v>
      </c>
      <c r="B64" s="162"/>
      <c r="C64" s="189"/>
      <c r="D64" s="189"/>
      <c r="E64" s="189"/>
      <c r="F64" s="100">
        <f t="shared" si="0"/>
        <v>0</v>
      </c>
      <c r="G64" s="100">
        <f t="shared" si="1"/>
        <v>0</v>
      </c>
      <c r="H64" s="100">
        <f t="shared" si="2"/>
        <v>0</v>
      </c>
      <c r="I64" s="100">
        <f t="shared" si="3"/>
        <v>0</v>
      </c>
      <c r="J64" s="100">
        <f t="shared" si="4"/>
        <v>0</v>
      </c>
      <c r="K64" s="100">
        <f t="shared" si="5"/>
        <v>0</v>
      </c>
      <c r="L64" s="100">
        <f t="shared" si="6"/>
        <v>0</v>
      </c>
      <c r="M64" s="100">
        <f t="shared" si="7"/>
        <v>0</v>
      </c>
      <c r="N64" s="100">
        <f t="shared" si="8"/>
        <v>0</v>
      </c>
      <c r="O64" s="100">
        <f t="shared" si="9"/>
        <v>0</v>
      </c>
      <c r="P64" s="100">
        <f t="shared" si="10"/>
        <v>0</v>
      </c>
      <c r="Q64" s="100">
        <f t="shared" si="11"/>
        <v>0</v>
      </c>
      <c r="R64" s="100">
        <f t="shared" si="12"/>
        <v>0</v>
      </c>
    </row>
    <row r="65" spans="1:18" ht="17.25" customHeight="1">
      <c r="A65" s="161">
        <v>60</v>
      </c>
      <c r="B65" s="162"/>
      <c r="C65" s="189"/>
      <c r="D65" s="189"/>
      <c r="E65" s="189"/>
      <c r="F65" s="100">
        <f t="shared" si="0"/>
        <v>0</v>
      </c>
      <c r="G65" s="100">
        <f t="shared" si="1"/>
        <v>0</v>
      </c>
      <c r="H65" s="100">
        <f t="shared" si="2"/>
        <v>0</v>
      </c>
      <c r="I65" s="100">
        <f t="shared" si="3"/>
        <v>0</v>
      </c>
      <c r="J65" s="100">
        <f t="shared" si="4"/>
        <v>0</v>
      </c>
      <c r="K65" s="100">
        <f t="shared" si="5"/>
        <v>0</v>
      </c>
      <c r="L65" s="100">
        <f t="shared" si="6"/>
        <v>0</v>
      </c>
      <c r="M65" s="100">
        <f t="shared" si="7"/>
        <v>0</v>
      </c>
      <c r="N65" s="100">
        <f t="shared" si="8"/>
        <v>0</v>
      </c>
      <c r="O65" s="100">
        <f t="shared" si="9"/>
        <v>0</v>
      </c>
      <c r="P65" s="100">
        <f t="shared" si="10"/>
        <v>0</v>
      </c>
      <c r="Q65" s="100">
        <f t="shared" si="11"/>
        <v>0</v>
      </c>
      <c r="R65" s="100">
        <f t="shared" si="12"/>
        <v>0</v>
      </c>
    </row>
    <row r="66" spans="1:18" ht="17.25" customHeight="1">
      <c r="A66" s="161">
        <v>61</v>
      </c>
      <c r="B66" s="162"/>
      <c r="C66" s="189"/>
      <c r="D66" s="189"/>
      <c r="E66" s="189"/>
      <c r="F66" s="100">
        <f t="shared" si="0"/>
        <v>0</v>
      </c>
      <c r="G66" s="100">
        <f t="shared" si="1"/>
        <v>0</v>
      </c>
      <c r="H66" s="100">
        <f t="shared" si="2"/>
        <v>0</v>
      </c>
      <c r="I66" s="100">
        <f t="shared" si="3"/>
        <v>0</v>
      </c>
      <c r="J66" s="100">
        <f t="shared" si="4"/>
        <v>0</v>
      </c>
      <c r="K66" s="100">
        <f t="shared" si="5"/>
        <v>0</v>
      </c>
      <c r="L66" s="100">
        <f t="shared" si="6"/>
        <v>0</v>
      </c>
      <c r="M66" s="100">
        <f t="shared" si="7"/>
        <v>0</v>
      </c>
      <c r="N66" s="100">
        <f t="shared" si="8"/>
        <v>0</v>
      </c>
      <c r="O66" s="100">
        <f t="shared" si="9"/>
        <v>0</v>
      </c>
      <c r="P66" s="100">
        <f t="shared" si="10"/>
        <v>0</v>
      </c>
      <c r="Q66" s="100">
        <f t="shared" si="11"/>
        <v>0</v>
      </c>
      <c r="R66" s="100">
        <f t="shared" si="12"/>
        <v>0</v>
      </c>
    </row>
    <row r="67" spans="1:18" ht="17.25" customHeight="1">
      <c r="A67" s="161">
        <v>62</v>
      </c>
      <c r="B67" s="162"/>
      <c r="C67" s="189"/>
      <c r="D67" s="189"/>
      <c r="E67" s="189"/>
      <c r="F67" s="100">
        <f t="shared" si="0"/>
        <v>0</v>
      </c>
      <c r="G67" s="100">
        <f t="shared" si="1"/>
        <v>0</v>
      </c>
      <c r="H67" s="100">
        <f t="shared" si="2"/>
        <v>0</v>
      </c>
      <c r="I67" s="100">
        <f t="shared" si="3"/>
        <v>0</v>
      </c>
      <c r="J67" s="100">
        <f t="shared" si="4"/>
        <v>0</v>
      </c>
      <c r="K67" s="100">
        <f t="shared" si="5"/>
        <v>0</v>
      </c>
      <c r="L67" s="100">
        <f t="shared" si="6"/>
        <v>0</v>
      </c>
      <c r="M67" s="100">
        <f t="shared" si="7"/>
        <v>0</v>
      </c>
      <c r="N67" s="100">
        <f t="shared" si="8"/>
        <v>0</v>
      </c>
      <c r="O67" s="100">
        <f t="shared" si="9"/>
        <v>0</v>
      </c>
      <c r="P67" s="100">
        <f t="shared" si="10"/>
        <v>0</v>
      </c>
      <c r="Q67" s="100">
        <f t="shared" si="11"/>
        <v>0</v>
      </c>
      <c r="R67" s="100">
        <f t="shared" si="12"/>
        <v>0</v>
      </c>
    </row>
    <row r="68" spans="1:18" ht="17.25" customHeight="1">
      <c r="A68" s="161">
        <v>63</v>
      </c>
      <c r="B68" s="162"/>
      <c r="C68" s="189"/>
      <c r="D68" s="189"/>
      <c r="E68" s="189"/>
      <c r="F68" s="100">
        <f t="shared" si="0"/>
        <v>0</v>
      </c>
      <c r="G68" s="100">
        <f t="shared" si="1"/>
        <v>0</v>
      </c>
      <c r="H68" s="100">
        <f t="shared" si="2"/>
        <v>0</v>
      </c>
      <c r="I68" s="100">
        <f t="shared" si="3"/>
        <v>0</v>
      </c>
      <c r="J68" s="100">
        <f t="shared" si="4"/>
        <v>0</v>
      </c>
      <c r="K68" s="100">
        <f t="shared" si="5"/>
        <v>0</v>
      </c>
      <c r="L68" s="100">
        <f t="shared" si="6"/>
        <v>0</v>
      </c>
      <c r="M68" s="100">
        <f t="shared" si="7"/>
        <v>0</v>
      </c>
      <c r="N68" s="100">
        <f t="shared" si="8"/>
        <v>0</v>
      </c>
      <c r="O68" s="100">
        <f t="shared" si="9"/>
        <v>0</v>
      </c>
      <c r="P68" s="100">
        <f t="shared" si="10"/>
        <v>0</v>
      </c>
      <c r="Q68" s="100">
        <f t="shared" si="11"/>
        <v>0</v>
      </c>
      <c r="R68" s="100">
        <f t="shared" si="12"/>
        <v>0</v>
      </c>
    </row>
    <row r="69" spans="1:18" ht="17.25" customHeight="1">
      <c r="A69" s="161">
        <v>64</v>
      </c>
      <c r="B69" s="162"/>
      <c r="C69" s="189"/>
      <c r="D69" s="189"/>
      <c r="E69" s="189"/>
      <c r="F69" s="100">
        <f t="shared" si="0"/>
        <v>0</v>
      </c>
      <c r="G69" s="100">
        <f t="shared" si="1"/>
        <v>0</v>
      </c>
      <c r="H69" s="100">
        <f t="shared" si="2"/>
        <v>0</v>
      </c>
      <c r="I69" s="100">
        <f t="shared" si="3"/>
        <v>0</v>
      </c>
      <c r="J69" s="100">
        <f t="shared" si="4"/>
        <v>0</v>
      </c>
      <c r="K69" s="100">
        <f t="shared" si="5"/>
        <v>0</v>
      </c>
      <c r="L69" s="100">
        <f t="shared" si="6"/>
        <v>0</v>
      </c>
      <c r="M69" s="100">
        <f t="shared" si="7"/>
        <v>0</v>
      </c>
      <c r="N69" s="100">
        <f t="shared" si="8"/>
        <v>0</v>
      </c>
      <c r="O69" s="100">
        <f t="shared" si="9"/>
        <v>0</v>
      </c>
      <c r="P69" s="100">
        <f t="shared" si="10"/>
        <v>0</v>
      </c>
      <c r="Q69" s="100">
        <f t="shared" si="11"/>
        <v>0</v>
      </c>
      <c r="R69" s="100">
        <f t="shared" si="12"/>
        <v>0</v>
      </c>
    </row>
    <row r="70" spans="1:18" ht="17.25" customHeight="1">
      <c r="A70" s="161">
        <v>65</v>
      </c>
      <c r="B70" s="162"/>
      <c r="C70" s="189"/>
      <c r="D70" s="189"/>
      <c r="E70" s="189"/>
      <c r="F70" s="100">
        <f t="shared" si="0"/>
        <v>0</v>
      </c>
      <c r="G70" s="100">
        <f t="shared" si="1"/>
        <v>0</v>
      </c>
      <c r="H70" s="100">
        <f t="shared" si="2"/>
        <v>0</v>
      </c>
      <c r="I70" s="100">
        <f t="shared" si="3"/>
        <v>0</v>
      </c>
      <c r="J70" s="100">
        <f t="shared" si="4"/>
        <v>0</v>
      </c>
      <c r="K70" s="100">
        <f t="shared" si="5"/>
        <v>0</v>
      </c>
      <c r="L70" s="100">
        <f t="shared" si="6"/>
        <v>0</v>
      </c>
      <c r="M70" s="100">
        <f t="shared" si="7"/>
        <v>0</v>
      </c>
      <c r="N70" s="100">
        <f t="shared" si="8"/>
        <v>0</v>
      </c>
      <c r="O70" s="100">
        <f t="shared" si="9"/>
        <v>0</v>
      </c>
      <c r="P70" s="100">
        <f t="shared" si="10"/>
        <v>0</v>
      </c>
      <c r="Q70" s="100">
        <f t="shared" si="11"/>
        <v>0</v>
      </c>
      <c r="R70" s="100">
        <f t="shared" si="12"/>
        <v>0</v>
      </c>
    </row>
    <row r="71" spans="1:18" ht="17.25" customHeight="1">
      <c r="A71" s="161">
        <v>66</v>
      </c>
      <c r="B71" s="162"/>
      <c r="C71" s="189"/>
      <c r="D71" s="189"/>
      <c r="E71" s="189"/>
      <c r="F71" s="100">
        <f t="shared" ref="F71:F103" si="13">IF(ISBLANK(B71),0,1)</f>
        <v>0</v>
      </c>
      <c r="G71" s="100">
        <f t="shared" ref="G71:G105" si="14">IF(AND($C71=1,$D71=1),1,0)</f>
        <v>0</v>
      </c>
      <c r="H71" s="100">
        <f t="shared" ref="H71:H105" si="15">IF(AND($C71=2,$D71=1),1,0)</f>
        <v>0</v>
      </c>
      <c r="I71" s="100">
        <f t="shared" ref="I71:I105" si="16">IF(AND($C71=3,$D71=1),1,0)</f>
        <v>0</v>
      </c>
      <c r="J71" s="100">
        <f t="shared" ref="J71:J105" si="17">IF(AND($C71=1,$D71=2),1,0)</f>
        <v>0</v>
      </c>
      <c r="K71" s="100">
        <f t="shared" ref="K71:K105" si="18">IF(AND($C71=2,$D71=2),1,0)</f>
        <v>0</v>
      </c>
      <c r="L71" s="100">
        <f t="shared" ref="L71:L105" si="19">IF(AND($C71=3,$D71=2),1,0)</f>
        <v>0</v>
      </c>
      <c r="M71" s="100">
        <f t="shared" ref="M71:M105" si="20">IF(AND($C71=1,$D71=1),$E71,0)</f>
        <v>0</v>
      </c>
      <c r="N71" s="100">
        <f t="shared" ref="N71:N105" si="21">IF(AND($C71=2,$D71=1),$E71,0)</f>
        <v>0</v>
      </c>
      <c r="O71" s="100">
        <f t="shared" ref="O71:O105" si="22">IF(AND($C71=3,$D71=1),$E71,0)</f>
        <v>0</v>
      </c>
      <c r="P71" s="100">
        <f t="shared" ref="P71:P105" si="23">IF(AND($C71=1,$D71=2),$E71,0)</f>
        <v>0</v>
      </c>
      <c r="Q71" s="100">
        <f t="shared" ref="Q71:Q105" si="24">IF(AND($C71=2,$D71=2),$E71,0)</f>
        <v>0</v>
      </c>
      <c r="R71" s="100">
        <f t="shared" ref="R71:R105" si="25">IF(AND($C71=3,$D71=2),$E71,0)</f>
        <v>0</v>
      </c>
    </row>
    <row r="72" spans="1:18" ht="17.25" customHeight="1">
      <c r="A72" s="161">
        <v>67</v>
      </c>
      <c r="B72" s="162"/>
      <c r="C72" s="189"/>
      <c r="D72" s="189"/>
      <c r="E72" s="189"/>
      <c r="F72" s="100">
        <f t="shared" si="13"/>
        <v>0</v>
      </c>
      <c r="G72" s="100">
        <f t="shared" si="14"/>
        <v>0</v>
      </c>
      <c r="H72" s="100">
        <f t="shared" si="15"/>
        <v>0</v>
      </c>
      <c r="I72" s="100">
        <f t="shared" si="16"/>
        <v>0</v>
      </c>
      <c r="J72" s="100">
        <f t="shared" si="17"/>
        <v>0</v>
      </c>
      <c r="K72" s="100">
        <f t="shared" si="18"/>
        <v>0</v>
      </c>
      <c r="L72" s="100">
        <f t="shared" si="19"/>
        <v>0</v>
      </c>
      <c r="M72" s="100">
        <f t="shared" si="20"/>
        <v>0</v>
      </c>
      <c r="N72" s="100">
        <f t="shared" si="21"/>
        <v>0</v>
      </c>
      <c r="O72" s="100">
        <f t="shared" si="22"/>
        <v>0</v>
      </c>
      <c r="P72" s="100">
        <f t="shared" si="23"/>
        <v>0</v>
      </c>
      <c r="Q72" s="100">
        <f t="shared" si="24"/>
        <v>0</v>
      </c>
      <c r="R72" s="100">
        <f t="shared" si="25"/>
        <v>0</v>
      </c>
    </row>
    <row r="73" spans="1:18" ht="17.25" customHeight="1">
      <c r="A73" s="161">
        <v>68</v>
      </c>
      <c r="B73" s="162"/>
      <c r="C73" s="189"/>
      <c r="D73" s="189"/>
      <c r="E73" s="189"/>
      <c r="F73" s="100">
        <f t="shared" si="13"/>
        <v>0</v>
      </c>
      <c r="G73" s="100">
        <f t="shared" si="14"/>
        <v>0</v>
      </c>
      <c r="H73" s="100">
        <f t="shared" si="15"/>
        <v>0</v>
      </c>
      <c r="I73" s="100">
        <f t="shared" si="16"/>
        <v>0</v>
      </c>
      <c r="J73" s="100">
        <f t="shared" si="17"/>
        <v>0</v>
      </c>
      <c r="K73" s="100">
        <f t="shared" si="18"/>
        <v>0</v>
      </c>
      <c r="L73" s="100">
        <f t="shared" si="19"/>
        <v>0</v>
      </c>
      <c r="M73" s="100">
        <f t="shared" si="20"/>
        <v>0</v>
      </c>
      <c r="N73" s="100">
        <f t="shared" si="21"/>
        <v>0</v>
      </c>
      <c r="O73" s="100">
        <f t="shared" si="22"/>
        <v>0</v>
      </c>
      <c r="P73" s="100">
        <f t="shared" si="23"/>
        <v>0</v>
      </c>
      <c r="Q73" s="100">
        <f t="shared" si="24"/>
        <v>0</v>
      </c>
      <c r="R73" s="100">
        <f t="shared" si="25"/>
        <v>0</v>
      </c>
    </row>
    <row r="74" spans="1:18" ht="17.25" customHeight="1">
      <c r="A74" s="161">
        <v>69</v>
      </c>
      <c r="B74" s="162"/>
      <c r="C74" s="189"/>
      <c r="D74" s="189"/>
      <c r="E74" s="189"/>
      <c r="F74" s="100">
        <f t="shared" si="13"/>
        <v>0</v>
      </c>
      <c r="G74" s="100">
        <f t="shared" si="14"/>
        <v>0</v>
      </c>
      <c r="H74" s="100">
        <f t="shared" si="15"/>
        <v>0</v>
      </c>
      <c r="I74" s="100">
        <f t="shared" si="16"/>
        <v>0</v>
      </c>
      <c r="J74" s="100">
        <f t="shared" si="17"/>
        <v>0</v>
      </c>
      <c r="K74" s="100">
        <f t="shared" si="18"/>
        <v>0</v>
      </c>
      <c r="L74" s="100">
        <f t="shared" si="19"/>
        <v>0</v>
      </c>
      <c r="M74" s="100">
        <f t="shared" si="20"/>
        <v>0</v>
      </c>
      <c r="N74" s="100">
        <f t="shared" si="21"/>
        <v>0</v>
      </c>
      <c r="O74" s="100">
        <f t="shared" si="22"/>
        <v>0</v>
      </c>
      <c r="P74" s="100">
        <f t="shared" si="23"/>
        <v>0</v>
      </c>
      <c r="Q74" s="100">
        <f t="shared" si="24"/>
        <v>0</v>
      </c>
      <c r="R74" s="100">
        <f t="shared" si="25"/>
        <v>0</v>
      </c>
    </row>
    <row r="75" spans="1:18" ht="17.25" customHeight="1">
      <c r="A75" s="161">
        <v>70</v>
      </c>
      <c r="B75" s="162"/>
      <c r="C75" s="189"/>
      <c r="D75" s="189"/>
      <c r="E75" s="189"/>
      <c r="F75" s="100">
        <f t="shared" si="13"/>
        <v>0</v>
      </c>
      <c r="G75" s="100">
        <f t="shared" si="14"/>
        <v>0</v>
      </c>
      <c r="H75" s="100">
        <f t="shared" si="15"/>
        <v>0</v>
      </c>
      <c r="I75" s="100">
        <f t="shared" si="16"/>
        <v>0</v>
      </c>
      <c r="J75" s="100">
        <f t="shared" si="17"/>
        <v>0</v>
      </c>
      <c r="K75" s="100">
        <f t="shared" si="18"/>
        <v>0</v>
      </c>
      <c r="L75" s="100">
        <f t="shared" si="19"/>
        <v>0</v>
      </c>
      <c r="M75" s="100">
        <f t="shared" si="20"/>
        <v>0</v>
      </c>
      <c r="N75" s="100">
        <f t="shared" si="21"/>
        <v>0</v>
      </c>
      <c r="O75" s="100">
        <f t="shared" si="22"/>
        <v>0</v>
      </c>
      <c r="P75" s="100">
        <f t="shared" si="23"/>
        <v>0</v>
      </c>
      <c r="Q75" s="100">
        <f t="shared" si="24"/>
        <v>0</v>
      </c>
      <c r="R75" s="100">
        <f t="shared" si="25"/>
        <v>0</v>
      </c>
    </row>
    <row r="76" spans="1:18" ht="17.25" customHeight="1">
      <c r="A76" s="161">
        <v>71</v>
      </c>
      <c r="B76" s="162"/>
      <c r="C76" s="189"/>
      <c r="D76" s="189"/>
      <c r="E76" s="189"/>
      <c r="F76" s="100">
        <f t="shared" si="13"/>
        <v>0</v>
      </c>
      <c r="G76" s="100">
        <f t="shared" si="14"/>
        <v>0</v>
      </c>
      <c r="H76" s="100">
        <f t="shared" si="15"/>
        <v>0</v>
      </c>
      <c r="I76" s="100">
        <f t="shared" si="16"/>
        <v>0</v>
      </c>
      <c r="J76" s="100">
        <f t="shared" si="17"/>
        <v>0</v>
      </c>
      <c r="K76" s="100">
        <f t="shared" si="18"/>
        <v>0</v>
      </c>
      <c r="L76" s="100">
        <f t="shared" si="19"/>
        <v>0</v>
      </c>
      <c r="M76" s="100">
        <f t="shared" si="20"/>
        <v>0</v>
      </c>
      <c r="N76" s="100">
        <f t="shared" si="21"/>
        <v>0</v>
      </c>
      <c r="O76" s="100">
        <f t="shared" si="22"/>
        <v>0</v>
      </c>
      <c r="P76" s="100">
        <f t="shared" si="23"/>
        <v>0</v>
      </c>
      <c r="Q76" s="100">
        <f t="shared" si="24"/>
        <v>0</v>
      </c>
      <c r="R76" s="100">
        <f t="shared" si="25"/>
        <v>0</v>
      </c>
    </row>
    <row r="77" spans="1:18" ht="17.25" customHeight="1">
      <c r="A77" s="161">
        <v>72</v>
      </c>
      <c r="B77" s="162"/>
      <c r="C77" s="189"/>
      <c r="D77" s="189"/>
      <c r="E77" s="189"/>
      <c r="F77" s="100">
        <f t="shared" si="13"/>
        <v>0</v>
      </c>
      <c r="G77" s="100">
        <f t="shared" si="14"/>
        <v>0</v>
      </c>
      <c r="H77" s="100">
        <f t="shared" si="15"/>
        <v>0</v>
      </c>
      <c r="I77" s="100">
        <f t="shared" si="16"/>
        <v>0</v>
      </c>
      <c r="J77" s="100">
        <f t="shared" si="17"/>
        <v>0</v>
      </c>
      <c r="K77" s="100">
        <f t="shared" si="18"/>
        <v>0</v>
      </c>
      <c r="L77" s="100">
        <f t="shared" si="19"/>
        <v>0</v>
      </c>
      <c r="M77" s="100">
        <f t="shared" si="20"/>
        <v>0</v>
      </c>
      <c r="N77" s="100">
        <f t="shared" si="21"/>
        <v>0</v>
      </c>
      <c r="O77" s="100">
        <f t="shared" si="22"/>
        <v>0</v>
      </c>
      <c r="P77" s="100">
        <f t="shared" si="23"/>
        <v>0</v>
      </c>
      <c r="Q77" s="100">
        <f t="shared" si="24"/>
        <v>0</v>
      </c>
      <c r="R77" s="100">
        <f t="shared" si="25"/>
        <v>0</v>
      </c>
    </row>
    <row r="78" spans="1:18" ht="17.25" customHeight="1">
      <c r="A78" s="161">
        <v>73</v>
      </c>
      <c r="B78" s="162"/>
      <c r="C78" s="189"/>
      <c r="D78" s="189"/>
      <c r="E78" s="189"/>
      <c r="F78" s="100">
        <f t="shared" si="13"/>
        <v>0</v>
      </c>
      <c r="G78" s="100">
        <f t="shared" si="14"/>
        <v>0</v>
      </c>
      <c r="H78" s="100">
        <f t="shared" si="15"/>
        <v>0</v>
      </c>
      <c r="I78" s="100">
        <f t="shared" si="16"/>
        <v>0</v>
      </c>
      <c r="J78" s="100">
        <f t="shared" si="17"/>
        <v>0</v>
      </c>
      <c r="K78" s="100">
        <f t="shared" si="18"/>
        <v>0</v>
      </c>
      <c r="L78" s="100">
        <f t="shared" si="19"/>
        <v>0</v>
      </c>
      <c r="M78" s="100">
        <f t="shared" si="20"/>
        <v>0</v>
      </c>
      <c r="N78" s="100">
        <f t="shared" si="21"/>
        <v>0</v>
      </c>
      <c r="O78" s="100">
        <f t="shared" si="22"/>
        <v>0</v>
      </c>
      <c r="P78" s="100">
        <f t="shared" si="23"/>
        <v>0</v>
      </c>
      <c r="Q78" s="100">
        <f t="shared" si="24"/>
        <v>0</v>
      </c>
      <c r="R78" s="100">
        <f t="shared" si="25"/>
        <v>0</v>
      </c>
    </row>
    <row r="79" spans="1:18" ht="17.25" customHeight="1">
      <c r="A79" s="161">
        <v>74</v>
      </c>
      <c r="B79" s="162"/>
      <c r="C79" s="189"/>
      <c r="D79" s="189"/>
      <c r="E79" s="189"/>
      <c r="F79" s="100">
        <f t="shared" si="13"/>
        <v>0</v>
      </c>
      <c r="G79" s="100">
        <f t="shared" si="14"/>
        <v>0</v>
      </c>
      <c r="H79" s="100">
        <f t="shared" si="15"/>
        <v>0</v>
      </c>
      <c r="I79" s="100">
        <f t="shared" si="16"/>
        <v>0</v>
      </c>
      <c r="J79" s="100">
        <f t="shared" si="17"/>
        <v>0</v>
      </c>
      <c r="K79" s="100">
        <f t="shared" si="18"/>
        <v>0</v>
      </c>
      <c r="L79" s="100">
        <f t="shared" si="19"/>
        <v>0</v>
      </c>
      <c r="M79" s="100">
        <f t="shared" si="20"/>
        <v>0</v>
      </c>
      <c r="N79" s="100">
        <f t="shared" si="21"/>
        <v>0</v>
      </c>
      <c r="O79" s="100">
        <f t="shared" si="22"/>
        <v>0</v>
      </c>
      <c r="P79" s="100">
        <f t="shared" si="23"/>
        <v>0</v>
      </c>
      <c r="Q79" s="100">
        <f t="shared" si="24"/>
        <v>0</v>
      </c>
      <c r="R79" s="100">
        <f t="shared" si="25"/>
        <v>0</v>
      </c>
    </row>
    <row r="80" spans="1:18" ht="17.25" customHeight="1">
      <c r="A80" s="161">
        <v>75</v>
      </c>
      <c r="B80" s="162"/>
      <c r="C80" s="189"/>
      <c r="D80" s="189"/>
      <c r="E80" s="189"/>
      <c r="F80" s="100">
        <f t="shared" si="13"/>
        <v>0</v>
      </c>
      <c r="G80" s="100">
        <f t="shared" si="14"/>
        <v>0</v>
      </c>
      <c r="H80" s="100">
        <f t="shared" si="15"/>
        <v>0</v>
      </c>
      <c r="I80" s="100">
        <f t="shared" si="16"/>
        <v>0</v>
      </c>
      <c r="J80" s="100">
        <f t="shared" si="17"/>
        <v>0</v>
      </c>
      <c r="K80" s="100">
        <f t="shared" si="18"/>
        <v>0</v>
      </c>
      <c r="L80" s="100">
        <f t="shared" si="19"/>
        <v>0</v>
      </c>
      <c r="M80" s="100">
        <f t="shared" si="20"/>
        <v>0</v>
      </c>
      <c r="N80" s="100">
        <f t="shared" si="21"/>
        <v>0</v>
      </c>
      <c r="O80" s="100">
        <f t="shared" si="22"/>
        <v>0</v>
      </c>
      <c r="P80" s="100">
        <f t="shared" si="23"/>
        <v>0</v>
      </c>
      <c r="Q80" s="100">
        <f t="shared" si="24"/>
        <v>0</v>
      </c>
      <c r="R80" s="100">
        <f t="shared" si="25"/>
        <v>0</v>
      </c>
    </row>
    <row r="81" spans="1:18" ht="17.25" customHeight="1">
      <c r="A81" s="161">
        <v>76</v>
      </c>
      <c r="B81" s="162"/>
      <c r="C81" s="189"/>
      <c r="D81" s="189"/>
      <c r="E81" s="189"/>
      <c r="F81" s="100">
        <f t="shared" si="13"/>
        <v>0</v>
      </c>
      <c r="G81" s="100">
        <f t="shared" si="14"/>
        <v>0</v>
      </c>
      <c r="H81" s="100">
        <f t="shared" si="15"/>
        <v>0</v>
      </c>
      <c r="I81" s="100">
        <f t="shared" si="16"/>
        <v>0</v>
      </c>
      <c r="J81" s="100">
        <f t="shared" si="17"/>
        <v>0</v>
      </c>
      <c r="K81" s="100">
        <f t="shared" si="18"/>
        <v>0</v>
      </c>
      <c r="L81" s="100">
        <f t="shared" si="19"/>
        <v>0</v>
      </c>
      <c r="M81" s="100">
        <f t="shared" si="20"/>
        <v>0</v>
      </c>
      <c r="N81" s="100">
        <f t="shared" si="21"/>
        <v>0</v>
      </c>
      <c r="O81" s="100">
        <f t="shared" si="22"/>
        <v>0</v>
      </c>
      <c r="P81" s="100">
        <f t="shared" si="23"/>
        <v>0</v>
      </c>
      <c r="Q81" s="100">
        <f t="shared" si="24"/>
        <v>0</v>
      </c>
      <c r="R81" s="100">
        <f t="shared" si="25"/>
        <v>0</v>
      </c>
    </row>
    <row r="82" spans="1:18" ht="17.25" customHeight="1">
      <c r="A82" s="161">
        <v>77</v>
      </c>
      <c r="B82" s="162"/>
      <c r="C82" s="189"/>
      <c r="D82" s="189"/>
      <c r="E82" s="189"/>
      <c r="F82" s="100">
        <f t="shared" si="13"/>
        <v>0</v>
      </c>
      <c r="G82" s="100">
        <f t="shared" si="14"/>
        <v>0</v>
      </c>
      <c r="H82" s="100">
        <f t="shared" si="15"/>
        <v>0</v>
      </c>
      <c r="I82" s="100">
        <f t="shared" si="16"/>
        <v>0</v>
      </c>
      <c r="J82" s="100">
        <f t="shared" si="17"/>
        <v>0</v>
      </c>
      <c r="K82" s="100">
        <f t="shared" si="18"/>
        <v>0</v>
      </c>
      <c r="L82" s="100">
        <f t="shared" si="19"/>
        <v>0</v>
      </c>
      <c r="M82" s="100">
        <f t="shared" si="20"/>
        <v>0</v>
      </c>
      <c r="N82" s="100">
        <f t="shared" si="21"/>
        <v>0</v>
      </c>
      <c r="O82" s="100">
        <f t="shared" si="22"/>
        <v>0</v>
      </c>
      <c r="P82" s="100">
        <f t="shared" si="23"/>
        <v>0</v>
      </c>
      <c r="Q82" s="100">
        <f t="shared" si="24"/>
        <v>0</v>
      </c>
      <c r="R82" s="100">
        <f t="shared" si="25"/>
        <v>0</v>
      </c>
    </row>
    <row r="83" spans="1:18" ht="17.25" customHeight="1">
      <c r="A83" s="161">
        <v>78</v>
      </c>
      <c r="B83" s="162"/>
      <c r="C83" s="189"/>
      <c r="D83" s="189"/>
      <c r="E83" s="189"/>
      <c r="F83" s="100">
        <f t="shared" si="13"/>
        <v>0</v>
      </c>
      <c r="G83" s="100">
        <f t="shared" si="14"/>
        <v>0</v>
      </c>
      <c r="H83" s="100">
        <f t="shared" si="15"/>
        <v>0</v>
      </c>
      <c r="I83" s="100">
        <f t="shared" si="16"/>
        <v>0</v>
      </c>
      <c r="J83" s="100">
        <f t="shared" si="17"/>
        <v>0</v>
      </c>
      <c r="K83" s="100">
        <f t="shared" si="18"/>
        <v>0</v>
      </c>
      <c r="L83" s="100">
        <f t="shared" si="19"/>
        <v>0</v>
      </c>
      <c r="M83" s="100">
        <f t="shared" si="20"/>
        <v>0</v>
      </c>
      <c r="N83" s="100">
        <f t="shared" si="21"/>
        <v>0</v>
      </c>
      <c r="O83" s="100">
        <f t="shared" si="22"/>
        <v>0</v>
      </c>
      <c r="P83" s="100">
        <f t="shared" si="23"/>
        <v>0</v>
      </c>
      <c r="Q83" s="100">
        <f t="shared" si="24"/>
        <v>0</v>
      </c>
      <c r="R83" s="100">
        <f t="shared" si="25"/>
        <v>0</v>
      </c>
    </row>
    <row r="84" spans="1:18" ht="17.25" customHeight="1">
      <c r="A84" s="161">
        <v>79</v>
      </c>
      <c r="B84" s="162"/>
      <c r="C84" s="189"/>
      <c r="D84" s="189"/>
      <c r="E84" s="189"/>
      <c r="F84" s="100">
        <f t="shared" si="13"/>
        <v>0</v>
      </c>
      <c r="G84" s="100">
        <f t="shared" si="14"/>
        <v>0</v>
      </c>
      <c r="H84" s="100">
        <f t="shared" si="15"/>
        <v>0</v>
      </c>
      <c r="I84" s="100">
        <f t="shared" si="16"/>
        <v>0</v>
      </c>
      <c r="J84" s="100">
        <f t="shared" si="17"/>
        <v>0</v>
      </c>
      <c r="K84" s="100">
        <f t="shared" si="18"/>
        <v>0</v>
      </c>
      <c r="L84" s="100">
        <f t="shared" si="19"/>
        <v>0</v>
      </c>
      <c r="M84" s="100">
        <f t="shared" si="20"/>
        <v>0</v>
      </c>
      <c r="N84" s="100">
        <f t="shared" si="21"/>
        <v>0</v>
      </c>
      <c r="O84" s="100">
        <f t="shared" si="22"/>
        <v>0</v>
      </c>
      <c r="P84" s="100">
        <f t="shared" si="23"/>
        <v>0</v>
      </c>
      <c r="Q84" s="100">
        <f t="shared" si="24"/>
        <v>0</v>
      </c>
      <c r="R84" s="100">
        <f t="shared" si="25"/>
        <v>0</v>
      </c>
    </row>
    <row r="85" spans="1:18" ht="17.25" customHeight="1">
      <c r="A85" s="161">
        <v>80</v>
      </c>
      <c r="B85" s="162"/>
      <c r="C85" s="189"/>
      <c r="D85" s="189"/>
      <c r="E85" s="189"/>
      <c r="F85" s="100">
        <f t="shared" si="13"/>
        <v>0</v>
      </c>
      <c r="G85" s="100">
        <f t="shared" si="14"/>
        <v>0</v>
      </c>
      <c r="H85" s="100">
        <f t="shared" si="15"/>
        <v>0</v>
      </c>
      <c r="I85" s="100">
        <f t="shared" si="16"/>
        <v>0</v>
      </c>
      <c r="J85" s="100">
        <f t="shared" si="17"/>
        <v>0</v>
      </c>
      <c r="K85" s="100">
        <f t="shared" si="18"/>
        <v>0</v>
      </c>
      <c r="L85" s="100">
        <f t="shared" si="19"/>
        <v>0</v>
      </c>
      <c r="M85" s="100">
        <f t="shared" si="20"/>
        <v>0</v>
      </c>
      <c r="N85" s="100">
        <f t="shared" si="21"/>
        <v>0</v>
      </c>
      <c r="O85" s="100">
        <f t="shared" si="22"/>
        <v>0</v>
      </c>
      <c r="P85" s="100">
        <f t="shared" si="23"/>
        <v>0</v>
      </c>
      <c r="Q85" s="100">
        <f t="shared" si="24"/>
        <v>0</v>
      </c>
      <c r="R85" s="100">
        <f t="shared" si="25"/>
        <v>0</v>
      </c>
    </row>
    <row r="86" spans="1:18" ht="17.25" customHeight="1">
      <c r="A86" s="161">
        <v>81</v>
      </c>
      <c r="B86" s="162"/>
      <c r="C86" s="189"/>
      <c r="D86" s="189"/>
      <c r="E86" s="189"/>
      <c r="F86" s="100">
        <f t="shared" si="13"/>
        <v>0</v>
      </c>
      <c r="G86" s="100">
        <f t="shared" si="14"/>
        <v>0</v>
      </c>
      <c r="H86" s="100">
        <f t="shared" si="15"/>
        <v>0</v>
      </c>
      <c r="I86" s="100">
        <f t="shared" si="16"/>
        <v>0</v>
      </c>
      <c r="J86" s="100">
        <f t="shared" si="17"/>
        <v>0</v>
      </c>
      <c r="K86" s="100">
        <f t="shared" si="18"/>
        <v>0</v>
      </c>
      <c r="L86" s="100">
        <f t="shared" si="19"/>
        <v>0</v>
      </c>
      <c r="M86" s="100">
        <f t="shared" si="20"/>
        <v>0</v>
      </c>
      <c r="N86" s="100">
        <f t="shared" si="21"/>
        <v>0</v>
      </c>
      <c r="O86" s="100">
        <f t="shared" si="22"/>
        <v>0</v>
      </c>
      <c r="P86" s="100">
        <f t="shared" si="23"/>
        <v>0</v>
      </c>
      <c r="Q86" s="100">
        <f t="shared" si="24"/>
        <v>0</v>
      </c>
      <c r="R86" s="100">
        <f t="shared" si="25"/>
        <v>0</v>
      </c>
    </row>
    <row r="87" spans="1:18" ht="17.25" customHeight="1">
      <c r="A87" s="161">
        <v>82</v>
      </c>
      <c r="B87" s="162"/>
      <c r="C87" s="189"/>
      <c r="D87" s="189"/>
      <c r="E87" s="189"/>
      <c r="F87" s="100">
        <f t="shared" si="13"/>
        <v>0</v>
      </c>
      <c r="G87" s="100">
        <f t="shared" si="14"/>
        <v>0</v>
      </c>
      <c r="H87" s="100">
        <f t="shared" si="15"/>
        <v>0</v>
      </c>
      <c r="I87" s="100">
        <f t="shared" si="16"/>
        <v>0</v>
      </c>
      <c r="J87" s="100">
        <f t="shared" si="17"/>
        <v>0</v>
      </c>
      <c r="K87" s="100">
        <f t="shared" si="18"/>
        <v>0</v>
      </c>
      <c r="L87" s="100">
        <f t="shared" si="19"/>
        <v>0</v>
      </c>
      <c r="M87" s="100">
        <f t="shared" si="20"/>
        <v>0</v>
      </c>
      <c r="N87" s="100">
        <f t="shared" si="21"/>
        <v>0</v>
      </c>
      <c r="O87" s="100">
        <f t="shared" si="22"/>
        <v>0</v>
      </c>
      <c r="P87" s="100">
        <f t="shared" si="23"/>
        <v>0</v>
      </c>
      <c r="Q87" s="100">
        <f t="shared" si="24"/>
        <v>0</v>
      </c>
      <c r="R87" s="100">
        <f t="shared" si="25"/>
        <v>0</v>
      </c>
    </row>
    <row r="88" spans="1:18" ht="17.25" customHeight="1">
      <c r="A88" s="161">
        <v>83</v>
      </c>
      <c r="B88" s="162"/>
      <c r="C88" s="189"/>
      <c r="D88" s="189"/>
      <c r="E88" s="189"/>
      <c r="F88" s="100">
        <f t="shared" si="13"/>
        <v>0</v>
      </c>
      <c r="G88" s="100">
        <f t="shared" si="14"/>
        <v>0</v>
      </c>
      <c r="H88" s="100">
        <f t="shared" si="15"/>
        <v>0</v>
      </c>
      <c r="I88" s="100">
        <f t="shared" si="16"/>
        <v>0</v>
      </c>
      <c r="J88" s="100">
        <f t="shared" si="17"/>
        <v>0</v>
      </c>
      <c r="K88" s="100">
        <f t="shared" si="18"/>
        <v>0</v>
      </c>
      <c r="L88" s="100">
        <f t="shared" si="19"/>
        <v>0</v>
      </c>
      <c r="M88" s="100">
        <f t="shared" si="20"/>
        <v>0</v>
      </c>
      <c r="N88" s="100">
        <f t="shared" si="21"/>
        <v>0</v>
      </c>
      <c r="O88" s="100">
        <f t="shared" si="22"/>
        <v>0</v>
      </c>
      <c r="P88" s="100">
        <f t="shared" si="23"/>
        <v>0</v>
      </c>
      <c r="Q88" s="100">
        <f t="shared" si="24"/>
        <v>0</v>
      </c>
      <c r="R88" s="100">
        <f t="shared" si="25"/>
        <v>0</v>
      </c>
    </row>
    <row r="89" spans="1:18" ht="17.25" customHeight="1">
      <c r="A89" s="161">
        <v>84</v>
      </c>
      <c r="B89" s="162"/>
      <c r="C89" s="189"/>
      <c r="D89" s="189"/>
      <c r="E89" s="189"/>
      <c r="F89" s="100">
        <f t="shared" si="13"/>
        <v>0</v>
      </c>
      <c r="G89" s="100">
        <f t="shared" si="14"/>
        <v>0</v>
      </c>
      <c r="H89" s="100">
        <f t="shared" si="15"/>
        <v>0</v>
      </c>
      <c r="I89" s="100">
        <f t="shared" si="16"/>
        <v>0</v>
      </c>
      <c r="J89" s="100">
        <f t="shared" si="17"/>
        <v>0</v>
      </c>
      <c r="K89" s="100">
        <f t="shared" si="18"/>
        <v>0</v>
      </c>
      <c r="L89" s="100">
        <f t="shared" si="19"/>
        <v>0</v>
      </c>
      <c r="M89" s="100">
        <f t="shared" si="20"/>
        <v>0</v>
      </c>
      <c r="N89" s="100">
        <f t="shared" si="21"/>
        <v>0</v>
      </c>
      <c r="O89" s="100">
        <f t="shared" si="22"/>
        <v>0</v>
      </c>
      <c r="P89" s="100">
        <f t="shared" si="23"/>
        <v>0</v>
      </c>
      <c r="Q89" s="100">
        <f t="shared" si="24"/>
        <v>0</v>
      </c>
      <c r="R89" s="100">
        <f t="shared" si="25"/>
        <v>0</v>
      </c>
    </row>
    <row r="90" spans="1:18" ht="17.25" customHeight="1">
      <c r="A90" s="161">
        <v>85</v>
      </c>
      <c r="B90" s="162"/>
      <c r="C90" s="189"/>
      <c r="D90" s="189"/>
      <c r="E90" s="189"/>
      <c r="F90" s="100">
        <f t="shared" si="13"/>
        <v>0</v>
      </c>
      <c r="G90" s="100">
        <f t="shared" si="14"/>
        <v>0</v>
      </c>
      <c r="H90" s="100">
        <f t="shared" si="15"/>
        <v>0</v>
      </c>
      <c r="I90" s="100">
        <f t="shared" si="16"/>
        <v>0</v>
      </c>
      <c r="J90" s="100">
        <f t="shared" si="17"/>
        <v>0</v>
      </c>
      <c r="K90" s="100">
        <f t="shared" si="18"/>
        <v>0</v>
      </c>
      <c r="L90" s="100">
        <f t="shared" si="19"/>
        <v>0</v>
      </c>
      <c r="M90" s="100">
        <f t="shared" si="20"/>
        <v>0</v>
      </c>
      <c r="N90" s="100">
        <f t="shared" si="21"/>
        <v>0</v>
      </c>
      <c r="O90" s="100">
        <f t="shared" si="22"/>
        <v>0</v>
      </c>
      <c r="P90" s="100">
        <f t="shared" si="23"/>
        <v>0</v>
      </c>
      <c r="Q90" s="100">
        <f t="shared" si="24"/>
        <v>0</v>
      </c>
      <c r="R90" s="100">
        <f t="shared" si="25"/>
        <v>0</v>
      </c>
    </row>
    <row r="91" spans="1:18" ht="17.25" customHeight="1">
      <c r="A91" s="161">
        <v>86</v>
      </c>
      <c r="B91" s="162"/>
      <c r="C91" s="189"/>
      <c r="D91" s="189"/>
      <c r="E91" s="189"/>
      <c r="F91" s="100">
        <f t="shared" si="13"/>
        <v>0</v>
      </c>
      <c r="G91" s="100">
        <f t="shared" si="14"/>
        <v>0</v>
      </c>
      <c r="H91" s="100">
        <f t="shared" si="15"/>
        <v>0</v>
      </c>
      <c r="I91" s="100">
        <f t="shared" si="16"/>
        <v>0</v>
      </c>
      <c r="J91" s="100">
        <f t="shared" si="17"/>
        <v>0</v>
      </c>
      <c r="K91" s="100">
        <f t="shared" si="18"/>
        <v>0</v>
      </c>
      <c r="L91" s="100">
        <f t="shared" si="19"/>
        <v>0</v>
      </c>
      <c r="M91" s="100">
        <f t="shared" si="20"/>
        <v>0</v>
      </c>
      <c r="N91" s="100">
        <f t="shared" si="21"/>
        <v>0</v>
      </c>
      <c r="O91" s="100">
        <f t="shared" si="22"/>
        <v>0</v>
      </c>
      <c r="P91" s="100">
        <f t="shared" si="23"/>
        <v>0</v>
      </c>
      <c r="Q91" s="100">
        <f t="shared" si="24"/>
        <v>0</v>
      </c>
      <c r="R91" s="100">
        <f t="shared" si="25"/>
        <v>0</v>
      </c>
    </row>
    <row r="92" spans="1:18" ht="17.25" customHeight="1">
      <c r="A92" s="161">
        <v>87</v>
      </c>
      <c r="B92" s="162"/>
      <c r="C92" s="189"/>
      <c r="D92" s="189"/>
      <c r="E92" s="189"/>
      <c r="F92" s="100">
        <f t="shared" si="13"/>
        <v>0</v>
      </c>
      <c r="G92" s="100">
        <f t="shared" si="14"/>
        <v>0</v>
      </c>
      <c r="H92" s="100">
        <f t="shared" si="15"/>
        <v>0</v>
      </c>
      <c r="I92" s="100">
        <f t="shared" si="16"/>
        <v>0</v>
      </c>
      <c r="J92" s="100">
        <f t="shared" si="17"/>
        <v>0</v>
      </c>
      <c r="K92" s="100">
        <f t="shared" si="18"/>
        <v>0</v>
      </c>
      <c r="L92" s="100">
        <f t="shared" si="19"/>
        <v>0</v>
      </c>
      <c r="M92" s="100">
        <f t="shared" si="20"/>
        <v>0</v>
      </c>
      <c r="N92" s="100">
        <f t="shared" si="21"/>
        <v>0</v>
      </c>
      <c r="O92" s="100">
        <f t="shared" si="22"/>
        <v>0</v>
      </c>
      <c r="P92" s="100">
        <f t="shared" si="23"/>
        <v>0</v>
      </c>
      <c r="Q92" s="100">
        <f t="shared" si="24"/>
        <v>0</v>
      </c>
      <c r="R92" s="100">
        <f t="shared" si="25"/>
        <v>0</v>
      </c>
    </row>
    <row r="93" spans="1:18" ht="17.25" customHeight="1">
      <c r="A93" s="161">
        <v>88</v>
      </c>
      <c r="B93" s="162"/>
      <c r="C93" s="189"/>
      <c r="D93" s="189"/>
      <c r="E93" s="189"/>
      <c r="F93" s="100">
        <f t="shared" si="13"/>
        <v>0</v>
      </c>
      <c r="G93" s="100">
        <f t="shared" si="14"/>
        <v>0</v>
      </c>
      <c r="H93" s="100">
        <f t="shared" si="15"/>
        <v>0</v>
      </c>
      <c r="I93" s="100">
        <f t="shared" si="16"/>
        <v>0</v>
      </c>
      <c r="J93" s="100">
        <f t="shared" si="17"/>
        <v>0</v>
      </c>
      <c r="K93" s="100">
        <f t="shared" si="18"/>
        <v>0</v>
      </c>
      <c r="L93" s="100">
        <f t="shared" si="19"/>
        <v>0</v>
      </c>
      <c r="M93" s="100">
        <f t="shared" si="20"/>
        <v>0</v>
      </c>
      <c r="N93" s="100">
        <f t="shared" si="21"/>
        <v>0</v>
      </c>
      <c r="O93" s="100">
        <f t="shared" si="22"/>
        <v>0</v>
      </c>
      <c r="P93" s="100">
        <f t="shared" si="23"/>
        <v>0</v>
      </c>
      <c r="Q93" s="100">
        <f t="shared" si="24"/>
        <v>0</v>
      </c>
      <c r="R93" s="100">
        <f t="shared" si="25"/>
        <v>0</v>
      </c>
    </row>
    <row r="94" spans="1:18" ht="17.25" customHeight="1">
      <c r="A94" s="161">
        <v>89</v>
      </c>
      <c r="B94" s="162"/>
      <c r="C94" s="189"/>
      <c r="D94" s="189"/>
      <c r="E94" s="189"/>
      <c r="F94" s="100">
        <f t="shared" si="13"/>
        <v>0</v>
      </c>
      <c r="G94" s="100">
        <f t="shared" si="14"/>
        <v>0</v>
      </c>
      <c r="H94" s="100">
        <f t="shared" si="15"/>
        <v>0</v>
      </c>
      <c r="I94" s="100">
        <f t="shared" si="16"/>
        <v>0</v>
      </c>
      <c r="J94" s="100">
        <f t="shared" si="17"/>
        <v>0</v>
      </c>
      <c r="K94" s="100">
        <f t="shared" si="18"/>
        <v>0</v>
      </c>
      <c r="L94" s="100">
        <f t="shared" si="19"/>
        <v>0</v>
      </c>
      <c r="M94" s="100">
        <f t="shared" si="20"/>
        <v>0</v>
      </c>
      <c r="N94" s="100">
        <f t="shared" si="21"/>
        <v>0</v>
      </c>
      <c r="O94" s="100">
        <f t="shared" si="22"/>
        <v>0</v>
      </c>
      <c r="P94" s="100">
        <f t="shared" si="23"/>
        <v>0</v>
      </c>
      <c r="Q94" s="100">
        <f t="shared" si="24"/>
        <v>0</v>
      </c>
      <c r="R94" s="100">
        <f t="shared" si="25"/>
        <v>0</v>
      </c>
    </row>
    <row r="95" spans="1:18" ht="17.25" customHeight="1">
      <c r="A95" s="161">
        <v>90</v>
      </c>
      <c r="B95" s="162"/>
      <c r="C95" s="189"/>
      <c r="D95" s="189"/>
      <c r="E95" s="189"/>
      <c r="F95" s="100">
        <f t="shared" si="13"/>
        <v>0</v>
      </c>
      <c r="G95" s="100">
        <f t="shared" si="14"/>
        <v>0</v>
      </c>
      <c r="H95" s="100">
        <f t="shared" si="15"/>
        <v>0</v>
      </c>
      <c r="I95" s="100">
        <f t="shared" si="16"/>
        <v>0</v>
      </c>
      <c r="J95" s="100">
        <f t="shared" si="17"/>
        <v>0</v>
      </c>
      <c r="K95" s="100">
        <f t="shared" si="18"/>
        <v>0</v>
      </c>
      <c r="L95" s="100">
        <f t="shared" si="19"/>
        <v>0</v>
      </c>
      <c r="M95" s="100">
        <f t="shared" si="20"/>
        <v>0</v>
      </c>
      <c r="N95" s="100">
        <f t="shared" si="21"/>
        <v>0</v>
      </c>
      <c r="O95" s="100">
        <f t="shared" si="22"/>
        <v>0</v>
      </c>
      <c r="P95" s="100">
        <f t="shared" si="23"/>
        <v>0</v>
      </c>
      <c r="Q95" s="100">
        <f t="shared" si="24"/>
        <v>0</v>
      </c>
      <c r="R95" s="100">
        <f t="shared" si="25"/>
        <v>0</v>
      </c>
    </row>
    <row r="96" spans="1:18" ht="17.25" customHeight="1">
      <c r="A96" s="161">
        <v>91</v>
      </c>
      <c r="B96" s="162"/>
      <c r="C96" s="189"/>
      <c r="D96" s="189"/>
      <c r="E96" s="189"/>
      <c r="F96" s="100">
        <f t="shared" si="13"/>
        <v>0</v>
      </c>
      <c r="G96" s="100">
        <f t="shared" si="14"/>
        <v>0</v>
      </c>
      <c r="H96" s="100">
        <f t="shared" si="15"/>
        <v>0</v>
      </c>
      <c r="I96" s="100">
        <f t="shared" si="16"/>
        <v>0</v>
      </c>
      <c r="J96" s="100">
        <f t="shared" si="17"/>
        <v>0</v>
      </c>
      <c r="K96" s="100">
        <f t="shared" si="18"/>
        <v>0</v>
      </c>
      <c r="L96" s="100">
        <f t="shared" si="19"/>
        <v>0</v>
      </c>
      <c r="M96" s="100">
        <f t="shared" si="20"/>
        <v>0</v>
      </c>
      <c r="N96" s="100">
        <f t="shared" si="21"/>
        <v>0</v>
      </c>
      <c r="O96" s="100">
        <f t="shared" si="22"/>
        <v>0</v>
      </c>
      <c r="P96" s="100">
        <f t="shared" si="23"/>
        <v>0</v>
      </c>
      <c r="Q96" s="100">
        <f t="shared" si="24"/>
        <v>0</v>
      </c>
      <c r="R96" s="100">
        <f t="shared" si="25"/>
        <v>0</v>
      </c>
    </row>
    <row r="97" spans="1:18" ht="17.25" customHeight="1">
      <c r="A97" s="161">
        <v>92</v>
      </c>
      <c r="B97" s="162"/>
      <c r="C97" s="189"/>
      <c r="D97" s="189"/>
      <c r="E97" s="189"/>
      <c r="F97" s="100">
        <f t="shared" si="13"/>
        <v>0</v>
      </c>
      <c r="G97" s="100">
        <f t="shared" si="14"/>
        <v>0</v>
      </c>
      <c r="H97" s="100">
        <f t="shared" si="15"/>
        <v>0</v>
      </c>
      <c r="I97" s="100">
        <f t="shared" si="16"/>
        <v>0</v>
      </c>
      <c r="J97" s="100">
        <f t="shared" si="17"/>
        <v>0</v>
      </c>
      <c r="K97" s="100">
        <f t="shared" si="18"/>
        <v>0</v>
      </c>
      <c r="L97" s="100">
        <f t="shared" si="19"/>
        <v>0</v>
      </c>
      <c r="M97" s="100">
        <f t="shared" si="20"/>
        <v>0</v>
      </c>
      <c r="N97" s="100">
        <f t="shared" si="21"/>
        <v>0</v>
      </c>
      <c r="O97" s="100">
        <f t="shared" si="22"/>
        <v>0</v>
      </c>
      <c r="P97" s="100">
        <f t="shared" si="23"/>
        <v>0</v>
      </c>
      <c r="Q97" s="100">
        <f t="shared" si="24"/>
        <v>0</v>
      </c>
      <c r="R97" s="100">
        <f t="shared" si="25"/>
        <v>0</v>
      </c>
    </row>
    <row r="98" spans="1:18" ht="17.25" customHeight="1">
      <c r="A98" s="161">
        <v>93</v>
      </c>
      <c r="B98" s="162"/>
      <c r="C98" s="189"/>
      <c r="D98" s="189"/>
      <c r="E98" s="189"/>
      <c r="F98" s="100">
        <f t="shared" si="13"/>
        <v>0</v>
      </c>
      <c r="G98" s="100">
        <f t="shared" si="14"/>
        <v>0</v>
      </c>
      <c r="H98" s="100">
        <f t="shared" si="15"/>
        <v>0</v>
      </c>
      <c r="I98" s="100">
        <f t="shared" si="16"/>
        <v>0</v>
      </c>
      <c r="J98" s="100">
        <f t="shared" si="17"/>
        <v>0</v>
      </c>
      <c r="K98" s="100">
        <f t="shared" si="18"/>
        <v>0</v>
      </c>
      <c r="L98" s="100">
        <f t="shared" si="19"/>
        <v>0</v>
      </c>
      <c r="M98" s="100">
        <f t="shared" si="20"/>
        <v>0</v>
      </c>
      <c r="N98" s="100">
        <f t="shared" si="21"/>
        <v>0</v>
      </c>
      <c r="O98" s="100">
        <f t="shared" si="22"/>
        <v>0</v>
      </c>
      <c r="P98" s="100">
        <f t="shared" si="23"/>
        <v>0</v>
      </c>
      <c r="Q98" s="100">
        <f t="shared" si="24"/>
        <v>0</v>
      </c>
      <c r="R98" s="100">
        <f t="shared" si="25"/>
        <v>0</v>
      </c>
    </row>
    <row r="99" spans="1:18" ht="17.25" customHeight="1">
      <c r="A99" s="161">
        <v>94</v>
      </c>
      <c r="B99" s="162"/>
      <c r="C99" s="189"/>
      <c r="D99" s="189"/>
      <c r="E99" s="189"/>
      <c r="F99" s="100">
        <f t="shared" si="13"/>
        <v>0</v>
      </c>
      <c r="G99" s="100">
        <f t="shared" si="14"/>
        <v>0</v>
      </c>
      <c r="H99" s="100">
        <f t="shared" si="15"/>
        <v>0</v>
      </c>
      <c r="I99" s="100">
        <f t="shared" si="16"/>
        <v>0</v>
      </c>
      <c r="J99" s="100">
        <f t="shared" si="17"/>
        <v>0</v>
      </c>
      <c r="K99" s="100">
        <f t="shared" si="18"/>
        <v>0</v>
      </c>
      <c r="L99" s="100">
        <f t="shared" si="19"/>
        <v>0</v>
      </c>
      <c r="M99" s="100">
        <f t="shared" si="20"/>
        <v>0</v>
      </c>
      <c r="N99" s="100">
        <f t="shared" si="21"/>
        <v>0</v>
      </c>
      <c r="O99" s="100">
        <f t="shared" si="22"/>
        <v>0</v>
      </c>
      <c r="P99" s="100">
        <f t="shared" si="23"/>
        <v>0</v>
      </c>
      <c r="Q99" s="100">
        <f t="shared" si="24"/>
        <v>0</v>
      </c>
      <c r="R99" s="100">
        <f t="shared" si="25"/>
        <v>0</v>
      </c>
    </row>
    <row r="100" spans="1:18" ht="17.25" customHeight="1">
      <c r="A100" s="161">
        <v>95</v>
      </c>
      <c r="B100" s="162"/>
      <c r="C100" s="189"/>
      <c r="D100" s="189"/>
      <c r="E100" s="189"/>
      <c r="F100" s="100">
        <f t="shared" si="13"/>
        <v>0</v>
      </c>
      <c r="G100" s="100">
        <f t="shared" si="14"/>
        <v>0</v>
      </c>
      <c r="H100" s="100">
        <f t="shared" si="15"/>
        <v>0</v>
      </c>
      <c r="I100" s="100">
        <f t="shared" si="16"/>
        <v>0</v>
      </c>
      <c r="J100" s="100">
        <f t="shared" si="17"/>
        <v>0</v>
      </c>
      <c r="K100" s="100">
        <f t="shared" si="18"/>
        <v>0</v>
      </c>
      <c r="L100" s="100">
        <f t="shared" si="19"/>
        <v>0</v>
      </c>
      <c r="M100" s="100">
        <f t="shared" si="20"/>
        <v>0</v>
      </c>
      <c r="N100" s="100">
        <f t="shared" si="21"/>
        <v>0</v>
      </c>
      <c r="O100" s="100">
        <f t="shared" si="22"/>
        <v>0</v>
      </c>
      <c r="P100" s="100">
        <f t="shared" si="23"/>
        <v>0</v>
      </c>
      <c r="Q100" s="100">
        <f t="shared" si="24"/>
        <v>0</v>
      </c>
      <c r="R100" s="100">
        <f t="shared" si="25"/>
        <v>0</v>
      </c>
    </row>
    <row r="101" spans="1:18" ht="17.25" customHeight="1">
      <c r="A101" s="161">
        <v>96</v>
      </c>
      <c r="B101" s="162"/>
      <c r="C101" s="189"/>
      <c r="D101" s="189"/>
      <c r="E101" s="189"/>
      <c r="F101" s="100">
        <f t="shared" si="13"/>
        <v>0</v>
      </c>
      <c r="G101" s="100">
        <f t="shared" si="14"/>
        <v>0</v>
      </c>
      <c r="H101" s="100">
        <f t="shared" si="15"/>
        <v>0</v>
      </c>
      <c r="I101" s="100">
        <f t="shared" si="16"/>
        <v>0</v>
      </c>
      <c r="J101" s="100">
        <f t="shared" si="17"/>
        <v>0</v>
      </c>
      <c r="K101" s="100">
        <f t="shared" si="18"/>
        <v>0</v>
      </c>
      <c r="L101" s="100">
        <f t="shared" si="19"/>
        <v>0</v>
      </c>
      <c r="M101" s="100">
        <f t="shared" si="20"/>
        <v>0</v>
      </c>
      <c r="N101" s="100">
        <f t="shared" si="21"/>
        <v>0</v>
      </c>
      <c r="O101" s="100">
        <f t="shared" si="22"/>
        <v>0</v>
      </c>
      <c r="P101" s="100">
        <f t="shared" si="23"/>
        <v>0</v>
      </c>
      <c r="Q101" s="100">
        <f t="shared" si="24"/>
        <v>0</v>
      </c>
      <c r="R101" s="100">
        <f t="shared" si="25"/>
        <v>0</v>
      </c>
    </row>
    <row r="102" spans="1:18" ht="17.25" customHeight="1">
      <c r="A102" s="161">
        <v>97</v>
      </c>
      <c r="B102" s="162"/>
      <c r="C102" s="189"/>
      <c r="D102" s="189"/>
      <c r="E102" s="189"/>
      <c r="F102" s="100">
        <f t="shared" si="13"/>
        <v>0</v>
      </c>
      <c r="G102" s="100">
        <f t="shared" si="14"/>
        <v>0</v>
      </c>
      <c r="H102" s="100">
        <f t="shared" si="15"/>
        <v>0</v>
      </c>
      <c r="I102" s="100">
        <f t="shared" si="16"/>
        <v>0</v>
      </c>
      <c r="J102" s="100">
        <f t="shared" si="17"/>
        <v>0</v>
      </c>
      <c r="K102" s="100">
        <f t="shared" si="18"/>
        <v>0</v>
      </c>
      <c r="L102" s="100">
        <f t="shared" si="19"/>
        <v>0</v>
      </c>
      <c r="M102" s="100">
        <f t="shared" si="20"/>
        <v>0</v>
      </c>
      <c r="N102" s="100">
        <f t="shared" si="21"/>
        <v>0</v>
      </c>
      <c r="O102" s="100">
        <f t="shared" si="22"/>
        <v>0</v>
      </c>
      <c r="P102" s="100">
        <f t="shared" si="23"/>
        <v>0</v>
      </c>
      <c r="Q102" s="100">
        <f t="shared" si="24"/>
        <v>0</v>
      </c>
      <c r="R102" s="100">
        <f t="shared" si="25"/>
        <v>0</v>
      </c>
    </row>
    <row r="103" spans="1:18" ht="17.25" customHeight="1">
      <c r="A103" s="161">
        <v>98</v>
      </c>
      <c r="B103" s="162"/>
      <c r="C103" s="189"/>
      <c r="D103" s="189"/>
      <c r="E103" s="189"/>
      <c r="F103" s="100">
        <f t="shared" si="13"/>
        <v>0</v>
      </c>
      <c r="G103" s="100">
        <f t="shared" si="14"/>
        <v>0</v>
      </c>
      <c r="H103" s="100">
        <f t="shared" si="15"/>
        <v>0</v>
      </c>
      <c r="I103" s="100">
        <f t="shared" si="16"/>
        <v>0</v>
      </c>
      <c r="J103" s="100">
        <f t="shared" si="17"/>
        <v>0</v>
      </c>
      <c r="K103" s="100">
        <f t="shared" si="18"/>
        <v>0</v>
      </c>
      <c r="L103" s="100">
        <f t="shared" si="19"/>
        <v>0</v>
      </c>
      <c r="M103" s="100">
        <f t="shared" si="20"/>
        <v>0</v>
      </c>
      <c r="N103" s="100">
        <f t="shared" si="21"/>
        <v>0</v>
      </c>
      <c r="O103" s="100">
        <f t="shared" si="22"/>
        <v>0</v>
      </c>
      <c r="P103" s="100">
        <f t="shared" si="23"/>
        <v>0</v>
      </c>
      <c r="Q103" s="100">
        <f t="shared" si="24"/>
        <v>0</v>
      </c>
      <c r="R103" s="100">
        <f t="shared" si="25"/>
        <v>0</v>
      </c>
    </row>
    <row r="104" spans="1:18" ht="17.25" customHeight="1">
      <c r="A104" s="216">
        <v>99</v>
      </c>
      <c r="B104" s="162"/>
      <c r="C104" s="217"/>
      <c r="D104" s="217"/>
      <c r="E104" s="217"/>
      <c r="F104" s="100">
        <f t="shared" ref="F104:F105" si="26">IF(ISBLANK(B104),0,1)</f>
        <v>0</v>
      </c>
      <c r="G104" s="100">
        <f t="shared" si="14"/>
        <v>0</v>
      </c>
      <c r="H104" s="100">
        <f t="shared" si="15"/>
        <v>0</v>
      </c>
      <c r="I104" s="100">
        <f t="shared" si="16"/>
        <v>0</v>
      </c>
      <c r="J104" s="100">
        <f t="shared" si="17"/>
        <v>0</v>
      </c>
      <c r="K104" s="100">
        <f t="shared" si="18"/>
        <v>0</v>
      </c>
      <c r="L104" s="100">
        <f t="shared" si="19"/>
        <v>0</v>
      </c>
      <c r="M104" s="100">
        <f t="shared" si="20"/>
        <v>0</v>
      </c>
      <c r="N104" s="100">
        <f t="shared" si="21"/>
        <v>0</v>
      </c>
      <c r="O104" s="100">
        <f t="shared" si="22"/>
        <v>0</v>
      </c>
      <c r="P104" s="100">
        <f t="shared" si="23"/>
        <v>0</v>
      </c>
      <c r="Q104" s="100">
        <f t="shared" si="24"/>
        <v>0</v>
      </c>
      <c r="R104" s="100">
        <f t="shared" si="25"/>
        <v>0</v>
      </c>
    </row>
    <row r="105" spans="1:18" ht="17.25" customHeight="1">
      <c r="A105" s="161">
        <v>100</v>
      </c>
      <c r="B105" s="162"/>
      <c r="C105" s="189"/>
      <c r="D105" s="189"/>
      <c r="E105" s="189"/>
      <c r="F105" s="100">
        <f t="shared" si="26"/>
        <v>0</v>
      </c>
      <c r="G105" s="100">
        <f t="shared" si="14"/>
        <v>0</v>
      </c>
      <c r="H105" s="100">
        <f t="shared" si="15"/>
        <v>0</v>
      </c>
      <c r="I105" s="100">
        <f t="shared" si="16"/>
        <v>0</v>
      </c>
      <c r="J105" s="100">
        <f t="shared" si="17"/>
        <v>0</v>
      </c>
      <c r="K105" s="100">
        <f t="shared" si="18"/>
        <v>0</v>
      </c>
      <c r="L105" s="100">
        <f t="shared" si="19"/>
        <v>0</v>
      </c>
      <c r="M105" s="100">
        <f t="shared" si="20"/>
        <v>0</v>
      </c>
      <c r="N105" s="100">
        <f t="shared" si="21"/>
        <v>0</v>
      </c>
      <c r="O105" s="100">
        <f t="shared" si="22"/>
        <v>0</v>
      </c>
      <c r="P105" s="100">
        <f t="shared" si="23"/>
        <v>0</v>
      </c>
      <c r="Q105" s="100">
        <f t="shared" si="24"/>
        <v>0</v>
      </c>
      <c r="R105" s="100">
        <f t="shared" si="25"/>
        <v>0</v>
      </c>
    </row>
    <row r="106" spans="1:18" ht="15" customHeight="1">
      <c r="A106" s="369" t="s">
        <v>5</v>
      </c>
      <c r="B106" s="369"/>
      <c r="C106" s="369"/>
      <c r="D106" s="370"/>
      <c r="E106" s="225">
        <f>SUM(E6:E105)</f>
        <v>0</v>
      </c>
      <c r="F106" s="171">
        <f>COUNTIF(F6:F105,1)</f>
        <v>0</v>
      </c>
      <c r="G106" s="171">
        <f t="shared" ref="G106:L106" si="27">COUNTIF(G6:G105,1)</f>
        <v>0</v>
      </c>
      <c r="H106" s="171">
        <f t="shared" si="27"/>
        <v>0</v>
      </c>
      <c r="I106" s="171">
        <f t="shared" si="27"/>
        <v>0</v>
      </c>
      <c r="J106" s="171">
        <f t="shared" si="27"/>
        <v>0</v>
      </c>
      <c r="K106" s="171">
        <f t="shared" si="27"/>
        <v>0</v>
      </c>
      <c r="L106" s="171">
        <f t="shared" si="27"/>
        <v>0</v>
      </c>
      <c r="M106" s="171">
        <f>SUM(M6:M105)</f>
        <v>0</v>
      </c>
      <c r="N106" s="171">
        <f t="shared" ref="N106:R106" si="28">SUM(N6:N105)</f>
        <v>0</v>
      </c>
      <c r="O106" s="171">
        <f t="shared" si="28"/>
        <v>0</v>
      </c>
      <c r="P106" s="171">
        <f t="shared" si="28"/>
        <v>0</v>
      </c>
      <c r="Q106" s="171">
        <f t="shared" si="28"/>
        <v>0</v>
      </c>
      <c r="R106" s="171">
        <f t="shared" si="28"/>
        <v>0</v>
      </c>
    </row>
  </sheetData>
  <sheetProtection password="8FB9" sheet="1" objects="1" scenarios="1" formatColumns="0" formatRows="0"/>
  <mergeCells count="6">
    <mergeCell ref="A106:D106"/>
    <mergeCell ref="A1:E1"/>
    <mergeCell ref="A2:A5"/>
    <mergeCell ref="B2:B5"/>
    <mergeCell ref="E2:E5"/>
    <mergeCell ref="D2:D3"/>
  </mergeCells>
  <conditionalFormatting sqref="C6:C18">
    <cfRule type="cellIs" dxfId="12" priority="3" operator="notBetween">
      <formula>1</formula>
      <formula>3</formula>
    </cfRule>
  </conditionalFormatting>
  <conditionalFormatting sqref="D6:D18">
    <cfRule type="cellIs" dxfId="11" priority="2" operator="notBetween">
      <formula>1</formula>
      <formula>2</formula>
    </cfRule>
  </conditionalFormatting>
  <conditionalFormatting sqref="E6:E18">
    <cfRule type="expression" dxfId="10" priority="1">
      <formula>OR($C$6:$C$105&gt;3,$D$6:$D$105&gt;2)</formula>
    </cfRule>
  </conditionalFormatting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P189"/>
  <sheetViews>
    <sheetView showRuler="0" zoomScaleNormal="100" zoomScaleSheetLayoutView="100" workbookViewId="0">
      <pane ySplit="6" topLeftCell="A7" activePane="bottomLeft" state="frozen"/>
      <selection pane="bottomLeft" sqref="A1:K1"/>
    </sheetView>
  </sheetViews>
  <sheetFormatPr baseColWidth="10" defaultColWidth="11.42578125" defaultRowHeight="12.75"/>
  <cols>
    <col min="1" max="1" width="30.85546875" style="7" customWidth="1"/>
    <col min="2" max="2" width="24.5703125" style="12" bestFit="1" customWidth="1"/>
    <col min="3" max="3" width="23.85546875" style="12" bestFit="1" customWidth="1"/>
    <col min="4" max="4" width="21.42578125" style="7" customWidth="1"/>
    <col min="5" max="5" width="9" style="7" customWidth="1"/>
    <col min="6" max="6" width="10.28515625" style="7" customWidth="1"/>
    <col min="7" max="7" width="11.42578125" style="7"/>
    <col min="8" max="8" width="10.140625" style="7" customWidth="1"/>
    <col min="9" max="9" width="10.28515625" style="7" customWidth="1"/>
    <col min="10" max="11" width="10.140625" style="7" customWidth="1"/>
    <col min="12" max="12" width="1.140625" style="105" customWidth="1"/>
    <col min="13" max="13" width="1.28515625" style="7" customWidth="1"/>
    <col min="14" max="14" width="1.140625" style="7" customWidth="1"/>
    <col min="15" max="15" width="1.7109375" style="7" customWidth="1"/>
    <col min="16" max="16384" width="11.42578125" style="7"/>
  </cols>
  <sheetData>
    <row r="1" spans="1:16" ht="16.5" customHeight="1">
      <c r="A1" s="351" t="s">
        <v>118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05"/>
      <c r="M1" s="205"/>
      <c r="N1" s="205"/>
      <c r="O1" s="205"/>
    </row>
    <row r="2" spans="1:16" ht="100.5" customHeight="1">
      <c r="A2" s="380" t="s">
        <v>43</v>
      </c>
      <c r="B2" s="197" t="s">
        <v>86</v>
      </c>
      <c r="C2" s="380" t="s">
        <v>88</v>
      </c>
      <c r="D2" s="380" t="s">
        <v>75</v>
      </c>
      <c r="E2" s="380" t="s">
        <v>48</v>
      </c>
      <c r="F2" s="380" t="s">
        <v>47</v>
      </c>
      <c r="G2" s="380" t="s">
        <v>97</v>
      </c>
      <c r="H2" s="380" t="s">
        <v>99</v>
      </c>
      <c r="I2" s="380" t="s">
        <v>85</v>
      </c>
      <c r="J2" s="380" t="s">
        <v>84</v>
      </c>
      <c r="K2" s="380" t="s">
        <v>49</v>
      </c>
      <c r="L2" s="205"/>
      <c r="M2" s="205"/>
      <c r="N2" s="205"/>
      <c r="O2" s="205"/>
      <c r="P2" s="10"/>
    </row>
    <row r="3" spans="1:16" ht="12.75" customHeight="1">
      <c r="A3" s="381"/>
      <c r="B3" s="196" t="s">
        <v>232</v>
      </c>
      <c r="C3" s="354"/>
      <c r="D3" s="383"/>
      <c r="E3" s="383"/>
      <c r="F3" s="383"/>
      <c r="G3" s="383"/>
      <c r="H3" s="383"/>
      <c r="I3" s="383"/>
      <c r="J3" s="383"/>
      <c r="K3" s="383"/>
      <c r="L3" s="205"/>
      <c r="M3" s="205"/>
      <c r="N3" s="205"/>
      <c r="O3" s="205"/>
      <c r="P3" s="10"/>
    </row>
    <row r="4" spans="1:16" ht="12.75" customHeight="1">
      <c r="A4" s="381"/>
      <c r="B4" s="198" t="s">
        <v>233</v>
      </c>
      <c r="C4" s="198" t="s">
        <v>236</v>
      </c>
      <c r="D4" s="383"/>
      <c r="E4" s="383"/>
      <c r="F4" s="383"/>
      <c r="G4" s="383"/>
      <c r="H4" s="383"/>
      <c r="I4" s="383"/>
      <c r="J4" s="383"/>
      <c r="K4" s="383"/>
      <c r="L4" s="205"/>
      <c r="M4" s="205"/>
      <c r="N4" s="205"/>
      <c r="O4" s="205"/>
      <c r="P4" s="10"/>
    </row>
    <row r="5" spans="1:16" ht="12.75" customHeight="1">
      <c r="A5" s="381"/>
      <c r="B5" s="198" t="s">
        <v>234</v>
      </c>
      <c r="C5" s="198" t="s">
        <v>237</v>
      </c>
      <c r="D5" s="383"/>
      <c r="E5" s="383"/>
      <c r="F5" s="383"/>
      <c r="G5" s="383"/>
      <c r="H5" s="383"/>
      <c r="I5" s="383"/>
      <c r="J5" s="383"/>
      <c r="K5" s="383"/>
      <c r="L5" s="205"/>
      <c r="M5" s="205"/>
      <c r="N5" s="205"/>
      <c r="O5" s="205"/>
      <c r="P5" s="10"/>
    </row>
    <row r="6" spans="1:16" ht="12.75" customHeight="1">
      <c r="A6" s="382"/>
      <c r="B6" s="199" t="s">
        <v>235</v>
      </c>
      <c r="C6" s="199" t="s">
        <v>238</v>
      </c>
      <c r="D6" s="384"/>
      <c r="E6" s="384"/>
      <c r="F6" s="384"/>
      <c r="G6" s="384"/>
      <c r="H6" s="384"/>
      <c r="I6" s="384"/>
      <c r="J6" s="384"/>
      <c r="K6" s="384"/>
      <c r="L6" s="205"/>
      <c r="M6" s="205"/>
      <c r="N6" s="205"/>
      <c r="O6" s="205"/>
      <c r="P6" s="10"/>
    </row>
    <row r="7" spans="1:16" ht="16.5" customHeight="1">
      <c r="A7" s="2"/>
      <c r="B7" s="200"/>
      <c r="C7" s="200"/>
      <c r="D7" s="2"/>
      <c r="E7" s="162"/>
      <c r="F7" s="95"/>
      <c r="G7" s="95"/>
      <c r="H7" s="96">
        <f t="shared" ref="H7:H70" si="0">IF(B7=3,0,IF(B7=4,0,IF(C7=3,0,F7*G7)))</f>
        <v>0</v>
      </c>
      <c r="I7" s="95"/>
      <c r="J7" s="95"/>
      <c r="K7" s="96">
        <f t="shared" ref="K7:K33" si="1">SUM(I7:J7)</f>
        <v>0</v>
      </c>
      <c r="L7" s="206">
        <f>IF(H7&gt;0,E7,0)</f>
        <v>0</v>
      </c>
      <c r="M7" s="205">
        <f>E7*F7</f>
        <v>0</v>
      </c>
      <c r="N7" s="205">
        <f>E7*G7</f>
        <v>0</v>
      </c>
      <c r="O7" s="205">
        <f>E7*H7</f>
        <v>0</v>
      </c>
      <c r="P7" s="10"/>
    </row>
    <row r="8" spans="1:16" ht="16.5" customHeight="1">
      <c r="A8" s="2"/>
      <c r="B8" s="200"/>
      <c r="C8" s="200"/>
      <c r="D8" s="2"/>
      <c r="E8" s="162"/>
      <c r="F8" s="95"/>
      <c r="G8" s="95"/>
      <c r="H8" s="96">
        <f t="shared" si="0"/>
        <v>0</v>
      </c>
      <c r="I8" s="95"/>
      <c r="J8" s="95"/>
      <c r="K8" s="96">
        <f t="shared" si="1"/>
        <v>0</v>
      </c>
      <c r="L8" s="206">
        <f t="shared" ref="L8:L33" si="2">IF(H8&gt;0,E8,0)</f>
        <v>0</v>
      </c>
      <c r="M8" s="205">
        <f t="shared" ref="M8:M71" si="3">E8*F8</f>
        <v>0</v>
      </c>
      <c r="N8" s="205">
        <f t="shared" ref="N8:N71" si="4">E8*G8</f>
        <v>0</v>
      </c>
      <c r="O8" s="205">
        <f t="shared" ref="O8:O71" si="5">E8*H8</f>
        <v>0</v>
      </c>
      <c r="P8" s="10"/>
    </row>
    <row r="9" spans="1:16" ht="16.5" customHeight="1">
      <c r="A9" s="2"/>
      <c r="B9" s="200"/>
      <c r="C9" s="200"/>
      <c r="D9" s="2"/>
      <c r="E9" s="162"/>
      <c r="F9" s="95"/>
      <c r="G9" s="95"/>
      <c r="H9" s="96">
        <f t="shared" si="0"/>
        <v>0</v>
      </c>
      <c r="I9" s="95"/>
      <c r="J9" s="95"/>
      <c r="K9" s="96">
        <f t="shared" si="1"/>
        <v>0</v>
      </c>
      <c r="L9" s="206">
        <f t="shared" si="2"/>
        <v>0</v>
      </c>
      <c r="M9" s="205">
        <f t="shared" si="3"/>
        <v>0</v>
      </c>
      <c r="N9" s="205">
        <f t="shared" si="4"/>
        <v>0</v>
      </c>
      <c r="O9" s="205">
        <f t="shared" si="5"/>
        <v>0</v>
      </c>
      <c r="P9" s="10"/>
    </row>
    <row r="10" spans="1:16" ht="16.5" customHeight="1">
      <c r="A10" s="2"/>
      <c r="B10" s="200"/>
      <c r="C10" s="200"/>
      <c r="D10" s="2"/>
      <c r="E10" s="162"/>
      <c r="F10" s="95"/>
      <c r="G10" s="95"/>
      <c r="H10" s="96">
        <f t="shared" si="0"/>
        <v>0</v>
      </c>
      <c r="I10" s="95"/>
      <c r="J10" s="95"/>
      <c r="K10" s="96">
        <f t="shared" si="1"/>
        <v>0</v>
      </c>
      <c r="L10" s="206">
        <f t="shared" si="2"/>
        <v>0</v>
      </c>
      <c r="M10" s="205">
        <f t="shared" si="3"/>
        <v>0</v>
      </c>
      <c r="N10" s="205">
        <f t="shared" si="4"/>
        <v>0</v>
      </c>
      <c r="O10" s="205">
        <f t="shared" si="5"/>
        <v>0</v>
      </c>
      <c r="P10" s="10"/>
    </row>
    <row r="11" spans="1:16" ht="16.5" customHeight="1">
      <c r="A11" s="2"/>
      <c r="B11" s="200"/>
      <c r="C11" s="200"/>
      <c r="D11" s="2"/>
      <c r="E11" s="162"/>
      <c r="F11" s="95"/>
      <c r="G11" s="95"/>
      <c r="H11" s="96">
        <f t="shared" si="0"/>
        <v>0</v>
      </c>
      <c r="I11" s="95"/>
      <c r="J11" s="95"/>
      <c r="K11" s="96">
        <f t="shared" si="1"/>
        <v>0</v>
      </c>
      <c r="L11" s="206">
        <f t="shared" si="2"/>
        <v>0</v>
      </c>
      <c r="M11" s="205">
        <f t="shared" si="3"/>
        <v>0</v>
      </c>
      <c r="N11" s="205">
        <f t="shared" si="4"/>
        <v>0</v>
      </c>
      <c r="O11" s="205">
        <f t="shared" si="5"/>
        <v>0</v>
      </c>
    </row>
    <row r="12" spans="1:16" ht="16.5" customHeight="1">
      <c r="A12" s="2"/>
      <c r="B12" s="200"/>
      <c r="C12" s="200"/>
      <c r="D12" s="2"/>
      <c r="E12" s="162"/>
      <c r="F12" s="95"/>
      <c r="G12" s="95"/>
      <c r="H12" s="96">
        <f t="shared" si="0"/>
        <v>0</v>
      </c>
      <c r="I12" s="95"/>
      <c r="J12" s="95"/>
      <c r="K12" s="96">
        <f t="shared" si="1"/>
        <v>0</v>
      </c>
      <c r="L12" s="206">
        <f t="shared" si="2"/>
        <v>0</v>
      </c>
      <c r="M12" s="205">
        <f t="shared" si="3"/>
        <v>0</v>
      </c>
      <c r="N12" s="205">
        <f t="shared" si="4"/>
        <v>0</v>
      </c>
      <c r="O12" s="205">
        <f t="shared" si="5"/>
        <v>0</v>
      </c>
    </row>
    <row r="13" spans="1:16" ht="16.5" customHeight="1">
      <c r="A13" s="2"/>
      <c r="B13" s="200"/>
      <c r="C13" s="200"/>
      <c r="D13" s="210"/>
      <c r="E13" s="162"/>
      <c r="F13" s="95"/>
      <c r="G13" s="95"/>
      <c r="H13" s="96">
        <f t="shared" si="0"/>
        <v>0</v>
      </c>
      <c r="I13" s="95"/>
      <c r="J13" s="95"/>
      <c r="K13" s="96">
        <f t="shared" si="1"/>
        <v>0</v>
      </c>
      <c r="L13" s="206">
        <f t="shared" si="2"/>
        <v>0</v>
      </c>
      <c r="M13" s="205">
        <f t="shared" si="3"/>
        <v>0</v>
      </c>
      <c r="N13" s="205">
        <f t="shared" si="4"/>
        <v>0</v>
      </c>
      <c r="O13" s="205">
        <f t="shared" si="5"/>
        <v>0</v>
      </c>
    </row>
    <row r="14" spans="1:16" ht="16.5" customHeight="1">
      <c r="A14" s="2"/>
      <c r="B14" s="200"/>
      <c r="C14" s="200"/>
      <c r="D14" s="2"/>
      <c r="E14" s="162"/>
      <c r="F14" s="95"/>
      <c r="G14" s="95"/>
      <c r="H14" s="96">
        <f t="shared" si="0"/>
        <v>0</v>
      </c>
      <c r="I14" s="95"/>
      <c r="J14" s="95"/>
      <c r="K14" s="96">
        <f t="shared" si="1"/>
        <v>0</v>
      </c>
      <c r="L14" s="206">
        <f t="shared" si="2"/>
        <v>0</v>
      </c>
      <c r="M14" s="205">
        <f t="shared" si="3"/>
        <v>0</v>
      </c>
      <c r="N14" s="205">
        <f t="shared" si="4"/>
        <v>0</v>
      </c>
      <c r="O14" s="205">
        <f t="shared" si="5"/>
        <v>0</v>
      </c>
    </row>
    <row r="15" spans="1:16" ht="16.5" customHeight="1">
      <c r="A15" s="2"/>
      <c r="B15" s="200"/>
      <c r="C15" s="200"/>
      <c r="D15" s="2"/>
      <c r="E15" s="162"/>
      <c r="F15" s="95"/>
      <c r="G15" s="95"/>
      <c r="H15" s="96">
        <f t="shared" si="0"/>
        <v>0</v>
      </c>
      <c r="I15" s="95"/>
      <c r="J15" s="95"/>
      <c r="K15" s="96">
        <f t="shared" si="1"/>
        <v>0</v>
      </c>
      <c r="L15" s="206">
        <f t="shared" si="2"/>
        <v>0</v>
      </c>
      <c r="M15" s="205">
        <f t="shared" si="3"/>
        <v>0</v>
      </c>
      <c r="N15" s="205">
        <f t="shared" si="4"/>
        <v>0</v>
      </c>
      <c r="O15" s="205">
        <f t="shared" si="5"/>
        <v>0</v>
      </c>
    </row>
    <row r="16" spans="1:16" ht="16.5" customHeight="1">
      <c r="A16" s="2"/>
      <c r="B16" s="200"/>
      <c r="C16" s="200"/>
      <c r="D16" s="2"/>
      <c r="E16" s="162"/>
      <c r="F16" s="95"/>
      <c r="G16" s="95"/>
      <c r="H16" s="96">
        <f t="shared" si="0"/>
        <v>0</v>
      </c>
      <c r="I16" s="95"/>
      <c r="J16" s="95"/>
      <c r="K16" s="96">
        <f t="shared" si="1"/>
        <v>0</v>
      </c>
      <c r="L16" s="206">
        <f t="shared" si="2"/>
        <v>0</v>
      </c>
      <c r="M16" s="205">
        <f t="shared" si="3"/>
        <v>0</v>
      </c>
      <c r="N16" s="205">
        <f t="shared" si="4"/>
        <v>0</v>
      </c>
      <c r="O16" s="205">
        <f t="shared" si="5"/>
        <v>0</v>
      </c>
    </row>
    <row r="17" spans="1:15" ht="16.5" customHeight="1">
      <c r="A17" s="2"/>
      <c r="B17" s="200"/>
      <c r="C17" s="200"/>
      <c r="D17" s="2"/>
      <c r="E17" s="162"/>
      <c r="F17" s="95"/>
      <c r="G17" s="95"/>
      <c r="H17" s="96">
        <f t="shared" si="0"/>
        <v>0</v>
      </c>
      <c r="I17" s="95"/>
      <c r="J17" s="95"/>
      <c r="K17" s="96">
        <f t="shared" si="1"/>
        <v>0</v>
      </c>
      <c r="L17" s="206">
        <f t="shared" si="2"/>
        <v>0</v>
      </c>
      <c r="M17" s="205">
        <f>E17*F17</f>
        <v>0</v>
      </c>
      <c r="N17" s="205">
        <f t="shared" si="4"/>
        <v>0</v>
      </c>
      <c r="O17" s="205">
        <f t="shared" si="5"/>
        <v>0</v>
      </c>
    </row>
    <row r="18" spans="1:15" ht="16.5" customHeight="1">
      <c r="A18" s="2"/>
      <c r="B18" s="200"/>
      <c r="C18" s="200"/>
      <c r="D18" s="2"/>
      <c r="E18" s="162"/>
      <c r="F18" s="95"/>
      <c r="G18" s="95"/>
      <c r="H18" s="96">
        <f t="shared" si="0"/>
        <v>0</v>
      </c>
      <c r="I18" s="95"/>
      <c r="J18" s="95"/>
      <c r="K18" s="96">
        <f t="shared" si="1"/>
        <v>0</v>
      </c>
      <c r="L18" s="206">
        <f t="shared" si="2"/>
        <v>0</v>
      </c>
      <c r="M18" s="205">
        <f t="shared" si="3"/>
        <v>0</v>
      </c>
      <c r="N18" s="205">
        <f t="shared" si="4"/>
        <v>0</v>
      </c>
      <c r="O18" s="205">
        <f t="shared" si="5"/>
        <v>0</v>
      </c>
    </row>
    <row r="19" spans="1:15" ht="16.5" customHeight="1">
      <c r="A19" s="2"/>
      <c r="B19" s="200"/>
      <c r="C19" s="200"/>
      <c r="D19" s="2"/>
      <c r="E19" s="162"/>
      <c r="F19" s="95"/>
      <c r="G19" s="95"/>
      <c r="H19" s="96">
        <f t="shared" si="0"/>
        <v>0</v>
      </c>
      <c r="I19" s="95"/>
      <c r="J19" s="95"/>
      <c r="K19" s="96">
        <f t="shared" si="1"/>
        <v>0</v>
      </c>
      <c r="L19" s="206">
        <f t="shared" si="2"/>
        <v>0</v>
      </c>
      <c r="M19" s="205">
        <f t="shared" si="3"/>
        <v>0</v>
      </c>
      <c r="N19" s="205">
        <f t="shared" si="4"/>
        <v>0</v>
      </c>
      <c r="O19" s="205">
        <f t="shared" si="5"/>
        <v>0</v>
      </c>
    </row>
    <row r="20" spans="1:15" ht="16.5" customHeight="1">
      <c r="A20" s="2"/>
      <c r="B20" s="200"/>
      <c r="C20" s="200"/>
      <c r="D20" s="2"/>
      <c r="E20" s="162"/>
      <c r="F20" s="95"/>
      <c r="G20" s="95"/>
      <c r="H20" s="96">
        <f t="shared" si="0"/>
        <v>0</v>
      </c>
      <c r="I20" s="95"/>
      <c r="J20" s="95"/>
      <c r="K20" s="96">
        <f t="shared" si="1"/>
        <v>0</v>
      </c>
      <c r="L20" s="206">
        <f t="shared" si="2"/>
        <v>0</v>
      </c>
      <c r="M20" s="205">
        <f t="shared" si="3"/>
        <v>0</v>
      </c>
      <c r="N20" s="205">
        <f t="shared" si="4"/>
        <v>0</v>
      </c>
      <c r="O20" s="205">
        <f t="shared" si="5"/>
        <v>0</v>
      </c>
    </row>
    <row r="21" spans="1:15" ht="16.5" customHeight="1">
      <c r="A21" s="2"/>
      <c r="B21" s="200"/>
      <c r="C21" s="200"/>
      <c r="D21" s="2"/>
      <c r="E21" s="162"/>
      <c r="F21" s="95"/>
      <c r="G21" s="95"/>
      <c r="H21" s="96">
        <f t="shared" si="0"/>
        <v>0</v>
      </c>
      <c r="I21" s="95"/>
      <c r="J21" s="95"/>
      <c r="K21" s="96">
        <f t="shared" si="1"/>
        <v>0</v>
      </c>
      <c r="L21" s="206">
        <f t="shared" si="2"/>
        <v>0</v>
      </c>
      <c r="M21" s="205">
        <f t="shared" si="3"/>
        <v>0</v>
      </c>
      <c r="N21" s="205">
        <f t="shared" si="4"/>
        <v>0</v>
      </c>
      <c r="O21" s="205">
        <f t="shared" si="5"/>
        <v>0</v>
      </c>
    </row>
    <row r="22" spans="1:15" ht="16.5" customHeight="1">
      <c r="A22" s="2"/>
      <c r="B22" s="200"/>
      <c r="C22" s="200"/>
      <c r="D22" s="2"/>
      <c r="E22" s="162"/>
      <c r="F22" s="95"/>
      <c r="G22" s="95"/>
      <c r="H22" s="96">
        <f t="shared" si="0"/>
        <v>0</v>
      </c>
      <c r="I22" s="95"/>
      <c r="J22" s="95"/>
      <c r="K22" s="96">
        <f t="shared" si="1"/>
        <v>0</v>
      </c>
      <c r="L22" s="206">
        <f t="shared" si="2"/>
        <v>0</v>
      </c>
      <c r="M22" s="205">
        <f t="shared" si="3"/>
        <v>0</v>
      </c>
      <c r="N22" s="205">
        <f t="shared" si="4"/>
        <v>0</v>
      </c>
      <c r="O22" s="205">
        <f t="shared" si="5"/>
        <v>0</v>
      </c>
    </row>
    <row r="23" spans="1:15" ht="16.5" customHeight="1">
      <c r="A23" s="2"/>
      <c r="B23" s="200"/>
      <c r="C23" s="200"/>
      <c r="D23" s="2"/>
      <c r="E23" s="162"/>
      <c r="F23" s="95"/>
      <c r="G23" s="95"/>
      <c r="H23" s="96">
        <f t="shared" si="0"/>
        <v>0</v>
      </c>
      <c r="I23" s="95"/>
      <c r="J23" s="95"/>
      <c r="K23" s="96">
        <f t="shared" si="1"/>
        <v>0</v>
      </c>
      <c r="L23" s="206">
        <f t="shared" si="2"/>
        <v>0</v>
      </c>
      <c r="M23" s="205">
        <f t="shared" si="3"/>
        <v>0</v>
      </c>
      <c r="N23" s="205">
        <f t="shared" si="4"/>
        <v>0</v>
      </c>
      <c r="O23" s="205">
        <f t="shared" si="5"/>
        <v>0</v>
      </c>
    </row>
    <row r="24" spans="1:15" ht="16.5" customHeight="1">
      <c r="A24" s="2"/>
      <c r="B24" s="200"/>
      <c r="C24" s="200"/>
      <c r="D24" s="2"/>
      <c r="E24" s="162"/>
      <c r="F24" s="95"/>
      <c r="G24" s="95"/>
      <c r="H24" s="96">
        <f t="shared" si="0"/>
        <v>0</v>
      </c>
      <c r="I24" s="95"/>
      <c r="J24" s="95"/>
      <c r="K24" s="96">
        <f t="shared" si="1"/>
        <v>0</v>
      </c>
      <c r="L24" s="206">
        <f t="shared" si="2"/>
        <v>0</v>
      </c>
      <c r="M24" s="205">
        <f t="shared" si="3"/>
        <v>0</v>
      </c>
      <c r="N24" s="205">
        <f t="shared" si="4"/>
        <v>0</v>
      </c>
      <c r="O24" s="205">
        <f t="shared" si="5"/>
        <v>0</v>
      </c>
    </row>
    <row r="25" spans="1:15" ht="16.5" customHeight="1">
      <c r="A25" s="2"/>
      <c r="B25" s="200"/>
      <c r="C25" s="200"/>
      <c r="D25" s="2"/>
      <c r="E25" s="162"/>
      <c r="F25" s="95"/>
      <c r="G25" s="95"/>
      <c r="H25" s="96">
        <f t="shared" si="0"/>
        <v>0</v>
      </c>
      <c r="I25" s="95"/>
      <c r="J25" s="95"/>
      <c r="K25" s="96">
        <f t="shared" si="1"/>
        <v>0</v>
      </c>
      <c r="L25" s="206">
        <f t="shared" si="2"/>
        <v>0</v>
      </c>
      <c r="M25" s="205">
        <f t="shared" si="3"/>
        <v>0</v>
      </c>
      <c r="N25" s="205">
        <f t="shared" si="4"/>
        <v>0</v>
      </c>
      <c r="O25" s="205">
        <f t="shared" si="5"/>
        <v>0</v>
      </c>
    </row>
    <row r="26" spans="1:15" ht="16.5" customHeight="1">
      <c r="A26" s="2"/>
      <c r="B26" s="200"/>
      <c r="C26" s="200"/>
      <c r="D26" s="2"/>
      <c r="E26" s="162"/>
      <c r="F26" s="95"/>
      <c r="G26" s="95"/>
      <c r="H26" s="96">
        <f t="shared" si="0"/>
        <v>0</v>
      </c>
      <c r="I26" s="95"/>
      <c r="J26" s="95"/>
      <c r="K26" s="96">
        <f t="shared" si="1"/>
        <v>0</v>
      </c>
      <c r="L26" s="206">
        <f t="shared" si="2"/>
        <v>0</v>
      </c>
      <c r="M26" s="205">
        <f t="shared" si="3"/>
        <v>0</v>
      </c>
      <c r="N26" s="205">
        <f t="shared" si="4"/>
        <v>0</v>
      </c>
      <c r="O26" s="205">
        <f t="shared" si="5"/>
        <v>0</v>
      </c>
    </row>
    <row r="27" spans="1:15" ht="16.5" customHeight="1">
      <c r="A27" s="2"/>
      <c r="B27" s="200"/>
      <c r="C27" s="200"/>
      <c r="D27" s="2"/>
      <c r="E27" s="162"/>
      <c r="F27" s="95"/>
      <c r="G27" s="95"/>
      <c r="H27" s="96">
        <f t="shared" si="0"/>
        <v>0</v>
      </c>
      <c r="I27" s="95"/>
      <c r="J27" s="95"/>
      <c r="K27" s="96">
        <f t="shared" si="1"/>
        <v>0</v>
      </c>
      <c r="L27" s="206">
        <f t="shared" si="2"/>
        <v>0</v>
      </c>
      <c r="M27" s="205">
        <f t="shared" si="3"/>
        <v>0</v>
      </c>
      <c r="N27" s="205">
        <f t="shared" si="4"/>
        <v>0</v>
      </c>
      <c r="O27" s="205">
        <f t="shared" si="5"/>
        <v>0</v>
      </c>
    </row>
    <row r="28" spans="1:15" ht="16.5" customHeight="1">
      <c r="A28" s="2"/>
      <c r="B28" s="200"/>
      <c r="C28" s="200"/>
      <c r="D28" s="2"/>
      <c r="E28" s="162"/>
      <c r="F28" s="95"/>
      <c r="G28" s="95"/>
      <c r="H28" s="96">
        <f t="shared" si="0"/>
        <v>0</v>
      </c>
      <c r="I28" s="95"/>
      <c r="J28" s="95"/>
      <c r="K28" s="96">
        <f t="shared" si="1"/>
        <v>0</v>
      </c>
      <c r="L28" s="206">
        <f t="shared" si="2"/>
        <v>0</v>
      </c>
      <c r="M28" s="205">
        <f t="shared" si="3"/>
        <v>0</v>
      </c>
      <c r="N28" s="205">
        <f t="shared" si="4"/>
        <v>0</v>
      </c>
      <c r="O28" s="205">
        <f t="shared" si="5"/>
        <v>0</v>
      </c>
    </row>
    <row r="29" spans="1:15" ht="16.5" customHeight="1">
      <c r="A29" s="2"/>
      <c r="B29" s="200"/>
      <c r="C29" s="200"/>
      <c r="D29" s="2"/>
      <c r="E29" s="162"/>
      <c r="F29" s="95"/>
      <c r="G29" s="95"/>
      <c r="H29" s="96">
        <f t="shared" si="0"/>
        <v>0</v>
      </c>
      <c r="I29" s="95"/>
      <c r="J29" s="95"/>
      <c r="K29" s="96">
        <f t="shared" si="1"/>
        <v>0</v>
      </c>
      <c r="L29" s="206">
        <f t="shared" si="2"/>
        <v>0</v>
      </c>
      <c r="M29" s="205">
        <f t="shared" si="3"/>
        <v>0</v>
      </c>
      <c r="N29" s="205">
        <f t="shared" si="4"/>
        <v>0</v>
      </c>
      <c r="O29" s="205">
        <f t="shared" si="5"/>
        <v>0</v>
      </c>
    </row>
    <row r="30" spans="1:15" ht="16.5" customHeight="1">
      <c r="A30" s="2"/>
      <c r="B30" s="200"/>
      <c r="C30" s="200"/>
      <c r="D30" s="2"/>
      <c r="E30" s="162"/>
      <c r="F30" s="95"/>
      <c r="G30" s="95"/>
      <c r="H30" s="96">
        <f t="shared" si="0"/>
        <v>0</v>
      </c>
      <c r="I30" s="95"/>
      <c r="J30" s="95"/>
      <c r="K30" s="96">
        <f t="shared" si="1"/>
        <v>0</v>
      </c>
      <c r="L30" s="206">
        <f t="shared" si="2"/>
        <v>0</v>
      </c>
      <c r="M30" s="205">
        <f t="shared" si="3"/>
        <v>0</v>
      </c>
      <c r="N30" s="205">
        <f t="shared" si="4"/>
        <v>0</v>
      </c>
      <c r="O30" s="205">
        <f t="shared" si="5"/>
        <v>0</v>
      </c>
    </row>
    <row r="31" spans="1:15" ht="16.5" customHeight="1">
      <c r="A31" s="2"/>
      <c r="B31" s="200"/>
      <c r="C31" s="200"/>
      <c r="D31" s="2"/>
      <c r="E31" s="162"/>
      <c r="F31" s="95"/>
      <c r="G31" s="95"/>
      <c r="H31" s="96">
        <f t="shared" si="0"/>
        <v>0</v>
      </c>
      <c r="I31" s="95"/>
      <c r="J31" s="95"/>
      <c r="K31" s="96">
        <f t="shared" si="1"/>
        <v>0</v>
      </c>
      <c r="L31" s="206">
        <f t="shared" si="2"/>
        <v>0</v>
      </c>
      <c r="M31" s="205">
        <f t="shared" si="3"/>
        <v>0</v>
      </c>
      <c r="N31" s="205">
        <f t="shared" si="4"/>
        <v>0</v>
      </c>
      <c r="O31" s="205">
        <f t="shared" si="5"/>
        <v>0</v>
      </c>
    </row>
    <row r="32" spans="1:15" ht="16.5" customHeight="1">
      <c r="A32" s="2"/>
      <c r="B32" s="200"/>
      <c r="C32" s="200"/>
      <c r="D32" s="2"/>
      <c r="E32" s="162"/>
      <c r="F32" s="95"/>
      <c r="G32" s="95"/>
      <c r="H32" s="96">
        <f t="shared" si="0"/>
        <v>0</v>
      </c>
      <c r="I32" s="95"/>
      <c r="J32" s="95"/>
      <c r="K32" s="96">
        <f t="shared" si="1"/>
        <v>0</v>
      </c>
      <c r="L32" s="206">
        <f t="shared" si="2"/>
        <v>0</v>
      </c>
      <c r="M32" s="205">
        <f t="shared" si="3"/>
        <v>0</v>
      </c>
      <c r="N32" s="205">
        <f t="shared" si="4"/>
        <v>0</v>
      </c>
      <c r="O32" s="205">
        <f t="shared" si="5"/>
        <v>0</v>
      </c>
    </row>
    <row r="33" spans="1:15" ht="16.5" customHeight="1">
      <c r="A33" s="2"/>
      <c r="B33" s="200"/>
      <c r="C33" s="200"/>
      <c r="D33" s="2"/>
      <c r="E33" s="162"/>
      <c r="F33" s="95"/>
      <c r="G33" s="95"/>
      <c r="H33" s="96">
        <f t="shared" si="0"/>
        <v>0</v>
      </c>
      <c r="I33" s="95"/>
      <c r="J33" s="95"/>
      <c r="K33" s="96">
        <f t="shared" si="1"/>
        <v>0</v>
      </c>
      <c r="L33" s="206">
        <f t="shared" si="2"/>
        <v>0</v>
      </c>
      <c r="M33" s="205">
        <f t="shared" si="3"/>
        <v>0</v>
      </c>
      <c r="N33" s="205">
        <f t="shared" si="4"/>
        <v>0</v>
      </c>
      <c r="O33" s="205">
        <f t="shared" si="5"/>
        <v>0</v>
      </c>
    </row>
    <row r="34" spans="1:15" ht="16.5" customHeight="1">
      <c r="A34" s="2"/>
      <c r="B34" s="200"/>
      <c r="C34" s="200"/>
      <c r="D34" s="2"/>
      <c r="E34" s="162"/>
      <c r="F34" s="95"/>
      <c r="G34" s="95"/>
      <c r="H34" s="96">
        <f t="shared" si="0"/>
        <v>0</v>
      </c>
      <c r="I34" s="95"/>
      <c r="J34" s="95"/>
      <c r="K34" s="96">
        <f t="shared" ref="K34:K36" si="6">SUM(I34:J34)</f>
        <v>0</v>
      </c>
      <c r="L34" s="206">
        <f t="shared" ref="L34:L36" si="7">IF(H34&gt;0,E34,0)</f>
        <v>0</v>
      </c>
      <c r="M34" s="205">
        <f t="shared" si="3"/>
        <v>0</v>
      </c>
      <c r="N34" s="205">
        <f t="shared" si="4"/>
        <v>0</v>
      </c>
      <c r="O34" s="205">
        <f t="shared" si="5"/>
        <v>0</v>
      </c>
    </row>
    <row r="35" spans="1:15" ht="16.5" customHeight="1">
      <c r="A35" s="2"/>
      <c r="B35" s="200"/>
      <c r="C35" s="200"/>
      <c r="D35" s="2"/>
      <c r="E35" s="162"/>
      <c r="F35" s="95"/>
      <c r="G35" s="95"/>
      <c r="H35" s="96">
        <f t="shared" si="0"/>
        <v>0</v>
      </c>
      <c r="I35" s="95"/>
      <c r="J35" s="95"/>
      <c r="K35" s="96">
        <f t="shared" si="6"/>
        <v>0</v>
      </c>
      <c r="L35" s="206">
        <f t="shared" si="7"/>
        <v>0</v>
      </c>
      <c r="M35" s="205">
        <f t="shared" si="3"/>
        <v>0</v>
      </c>
      <c r="N35" s="205">
        <f t="shared" si="4"/>
        <v>0</v>
      </c>
      <c r="O35" s="205">
        <f t="shared" si="5"/>
        <v>0</v>
      </c>
    </row>
    <row r="36" spans="1:15" ht="16.5" customHeight="1">
      <c r="A36" s="2"/>
      <c r="B36" s="200"/>
      <c r="C36" s="200"/>
      <c r="D36" s="2"/>
      <c r="E36" s="162"/>
      <c r="F36" s="95"/>
      <c r="G36" s="95"/>
      <c r="H36" s="96">
        <f t="shared" si="0"/>
        <v>0</v>
      </c>
      <c r="I36" s="95"/>
      <c r="J36" s="95"/>
      <c r="K36" s="96">
        <f t="shared" si="6"/>
        <v>0</v>
      </c>
      <c r="L36" s="206">
        <f t="shared" si="7"/>
        <v>0</v>
      </c>
      <c r="M36" s="205">
        <f t="shared" si="3"/>
        <v>0</v>
      </c>
      <c r="N36" s="205">
        <f t="shared" si="4"/>
        <v>0</v>
      </c>
      <c r="O36" s="205">
        <f t="shared" si="5"/>
        <v>0</v>
      </c>
    </row>
    <row r="37" spans="1:15" ht="16.5" customHeight="1">
      <c r="A37" s="2"/>
      <c r="B37" s="200"/>
      <c r="C37" s="200"/>
      <c r="D37" s="2"/>
      <c r="E37" s="162"/>
      <c r="F37" s="95"/>
      <c r="G37" s="95"/>
      <c r="H37" s="96">
        <f t="shared" si="0"/>
        <v>0</v>
      </c>
      <c r="I37" s="95"/>
      <c r="J37" s="95"/>
      <c r="K37" s="96">
        <f t="shared" ref="K37:K40" si="8">SUM(I37:J37)</f>
        <v>0</v>
      </c>
      <c r="L37" s="206">
        <f t="shared" ref="L37:L40" si="9">IF(H37&gt;0,E37,0)</f>
        <v>0</v>
      </c>
      <c r="M37" s="205">
        <f t="shared" si="3"/>
        <v>0</v>
      </c>
      <c r="N37" s="205">
        <f t="shared" si="4"/>
        <v>0</v>
      </c>
      <c r="O37" s="205">
        <f t="shared" si="5"/>
        <v>0</v>
      </c>
    </row>
    <row r="38" spans="1:15" ht="16.5" customHeight="1">
      <c r="A38" s="2"/>
      <c r="B38" s="200"/>
      <c r="C38" s="200"/>
      <c r="D38" s="2"/>
      <c r="E38" s="162"/>
      <c r="F38" s="95"/>
      <c r="G38" s="95"/>
      <c r="H38" s="96">
        <f t="shared" si="0"/>
        <v>0</v>
      </c>
      <c r="I38" s="95"/>
      <c r="J38" s="95"/>
      <c r="K38" s="96">
        <f t="shared" si="8"/>
        <v>0</v>
      </c>
      <c r="L38" s="206">
        <f t="shared" si="9"/>
        <v>0</v>
      </c>
      <c r="M38" s="205">
        <f t="shared" si="3"/>
        <v>0</v>
      </c>
      <c r="N38" s="205">
        <f t="shared" si="4"/>
        <v>0</v>
      </c>
      <c r="O38" s="205">
        <f t="shared" si="5"/>
        <v>0</v>
      </c>
    </row>
    <row r="39" spans="1:15" ht="16.5" customHeight="1">
      <c r="A39" s="2"/>
      <c r="B39" s="200"/>
      <c r="C39" s="200"/>
      <c r="D39" s="2"/>
      <c r="E39" s="162"/>
      <c r="F39" s="95"/>
      <c r="G39" s="95"/>
      <c r="H39" s="96">
        <f t="shared" si="0"/>
        <v>0</v>
      </c>
      <c r="I39" s="95"/>
      <c r="J39" s="95"/>
      <c r="K39" s="96">
        <f t="shared" si="8"/>
        <v>0</v>
      </c>
      <c r="L39" s="206">
        <f t="shared" si="9"/>
        <v>0</v>
      </c>
      <c r="M39" s="205">
        <f t="shared" si="3"/>
        <v>0</v>
      </c>
      <c r="N39" s="205">
        <f t="shared" si="4"/>
        <v>0</v>
      </c>
      <c r="O39" s="205">
        <f t="shared" si="5"/>
        <v>0</v>
      </c>
    </row>
    <row r="40" spans="1:15" ht="16.5" customHeight="1">
      <c r="A40" s="2"/>
      <c r="B40" s="200"/>
      <c r="C40" s="200"/>
      <c r="D40" s="2"/>
      <c r="E40" s="162"/>
      <c r="F40" s="95"/>
      <c r="G40" s="95"/>
      <c r="H40" s="96">
        <f t="shared" si="0"/>
        <v>0</v>
      </c>
      <c r="I40" s="95"/>
      <c r="J40" s="95"/>
      <c r="K40" s="96">
        <f t="shared" si="8"/>
        <v>0</v>
      </c>
      <c r="L40" s="206">
        <f t="shared" si="9"/>
        <v>0</v>
      </c>
      <c r="M40" s="205">
        <f t="shared" si="3"/>
        <v>0</v>
      </c>
      <c r="N40" s="205">
        <f t="shared" si="4"/>
        <v>0</v>
      </c>
      <c r="O40" s="205">
        <f t="shared" si="5"/>
        <v>0</v>
      </c>
    </row>
    <row r="41" spans="1:15" ht="16.5" customHeight="1">
      <c r="A41" s="2"/>
      <c r="B41" s="200"/>
      <c r="C41" s="200"/>
      <c r="D41" s="2"/>
      <c r="E41" s="162"/>
      <c r="F41" s="95"/>
      <c r="G41" s="95"/>
      <c r="H41" s="96">
        <f t="shared" si="0"/>
        <v>0</v>
      </c>
      <c r="I41" s="95"/>
      <c r="J41" s="95"/>
      <c r="K41" s="96">
        <f t="shared" ref="K41" si="10">SUM(I41:J41)</f>
        <v>0</v>
      </c>
      <c r="L41" s="206">
        <f t="shared" ref="L41" si="11">IF(H41&gt;0,E41,0)</f>
        <v>0</v>
      </c>
      <c r="M41" s="205">
        <f t="shared" si="3"/>
        <v>0</v>
      </c>
      <c r="N41" s="205">
        <f t="shared" si="4"/>
        <v>0</v>
      </c>
      <c r="O41" s="205">
        <f t="shared" si="5"/>
        <v>0</v>
      </c>
    </row>
    <row r="42" spans="1:15" ht="16.5" customHeight="1">
      <c r="A42" s="2"/>
      <c r="B42" s="200"/>
      <c r="C42" s="200"/>
      <c r="D42" s="2"/>
      <c r="E42" s="162"/>
      <c r="F42" s="95"/>
      <c r="G42" s="95"/>
      <c r="H42" s="96">
        <f t="shared" si="0"/>
        <v>0</v>
      </c>
      <c r="I42" s="95"/>
      <c r="J42" s="95"/>
      <c r="K42" s="96">
        <f t="shared" ref="K42:K52" si="12">SUM(I42:J42)</f>
        <v>0</v>
      </c>
      <c r="L42" s="206">
        <f t="shared" ref="L42:L52" si="13">IF(H42&gt;0,E42,0)</f>
        <v>0</v>
      </c>
      <c r="M42" s="205">
        <f t="shared" si="3"/>
        <v>0</v>
      </c>
      <c r="N42" s="205">
        <f t="shared" si="4"/>
        <v>0</v>
      </c>
      <c r="O42" s="205">
        <f t="shared" si="5"/>
        <v>0</v>
      </c>
    </row>
    <row r="43" spans="1:15" ht="16.5" customHeight="1">
      <c r="A43" s="2"/>
      <c r="B43" s="200"/>
      <c r="C43" s="200"/>
      <c r="D43" s="2"/>
      <c r="E43" s="162"/>
      <c r="F43" s="95"/>
      <c r="G43" s="95"/>
      <c r="H43" s="96">
        <f t="shared" si="0"/>
        <v>0</v>
      </c>
      <c r="I43" s="95"/>
      <c r="J43" s="95"/>
      <c r="K43" s="96">
        <f t="shared" si="12"/>
        <v>0</v>
      </c>
      <c r="L43" s="206">
        <f t="shared" si="13"/>
        <v>0</v>
      </c>
      <c r="M43" s="205">
        <f t="shared" si="3"/>
        <v>0</v>
      </c>
      <c r="N43" s="205">
        <f t="shared" si="4"/>
        <v>0</v>
      </c>
      <c r="O43" s="205">
        <f t="shared" si="5"/>
        <v>0</v>
      </c>
    </row>
    <row r="44" spans="1:15" ht="16.5" customHeight="1">
      <c r="A44" s="2"/>
      <c r="B44" s="200"/>
      <c r="C44" s="200"/>
      <c r="D44" s="2"/>
      <c r="E44" s="162"/>
      <c r="F44" s="95"/>
      <c r="G44" s="95"/>
      <c r="H44" s="96">
        <f t="shared" si="0"/>
        <v>0</v>
      </c>
      <c r="I44" s="95"/>
      <c r="J44" s="95"/>
      <c r="K44" s="96">
        <f t="shared" si="12"/>
        <v>0</v>
      </c>
      <c r="L44" s="206">
        <f t="shared" si="13"/>
        <v>0</v>
      </c>
      <c r="M44" s="205">
        <f t="shared" si="3"/>
        <v>0</v>
      </c>
      <c r="N44" s="205">
        <f t="shared" si="4"/>
        <v>0</v>
      </c>
      <c r="O44" s="205">
        <f t="shared" si="5"/>
        <v>0</v>
      </c>
    </row>
    <row r="45" spans="1:15" ht="16.5" customHeight="1">
      <c r="A45" s="2"/>
      <c r="B45" s="200"/>
      <c r="C45" s="200"/>
      <c r="D45" s="2"/>
      <c r="E45" s="162"/>
      <c r="F45" s="95"/>
      <c r="G45" s="95"/>
      <c r="H45" s="96">
        <f t="shared" si="0"/>
        <v>0</v>
      </c>
      <c r="I45" s="95"/>
      <c r="J45" s="95"/>
      <c r="K45" s="96">
        <f t="shared" si="12"/>
        <v>0</v>
      </c>
      <c r="L45" s="206">
        <f t="shared" si="13"/>
        <v>0</v>
      </c>
      <c r="M45" s="205">
        <f t="shared" si="3"/>
        <v>0</v>
      </c>
      <c r="N45" s="205">
        <f t="shared" si="4"/>
        <v>0</v>
      </c>
      <c r="O45" s="205">
        <f t="shared" si="5"/>
        <v>0</v>
      </c>
    </row>
    <row r="46" spans="1:15" ht="16.5" customHeight="1">
      <c r="A46" s="2"/>
      <c r="B46" s="200"/>
      <c r="C46" s="200"/>
      <c r="D46" s="2"/>
      <c r="E46" s="162"/>
      <c r="F46" s="95"/>
      <c r="G46" s="95"/>
      <c r="H46" s="96">
        <f t="shared" si="0"/>
        <v>0</v>
      </c>
      <c r="I46" s="95"/>
      <c r="J46" s="95"/>
      <c r="K46" s="96">
        <f t="shared" si="12"/>
        <v>0</v>
      </c>
      <c r="L46" s="206">
        <f t="shared" si="13"/>
        <v>0</v>
      </c>
      <c r="M46" s="205">
        <f t="shared" si="3"/>
        <v>0</v>
      </c>
      <c r="N46" s="205">
        <f t="shared" si="4"/>
        <v>0</v>
      </c>
      <c r="O46" s="205">
        <f t="shared" si="5"/>
        <v>0</v>
      </c>
    </row>
    <row r="47" spans="1:15" ht="16.5" customHeight="1">
      <c r="A47" s="2"/>
      <c r="B47" s="200"/>
      <c r="C47" s="200"/>
      <c r="D47" s="2"/>
      <c r="E47" s="162"/>
      <c r="F47" s="95"/>
      <c r="G47" s="95"/>
      <c r="H47" s="96">
        <f t="shared" si="0"/>
        <v>0</v>
      </c>
      <c r="I47" s="95"/>
      <c r="J47" s="95"/>
      <c r="K47" s="96">
        <f t="shared" si="12"/>
        <v>0</v>
      </c>
      <c r="L47" s="206">
        <f t="shared" si="13"/>
        <v>0</v>
      </c>
      <c r="M47" s="205">
        <f t="shared" si="3"/>
        <v>0</v>
      </c>
      <c r="N47" s="205">
        <f t="shared" si="4"/>
        <v>0</v>
      </c>
      <c r="O47" s="205">
        <f t="shared" si="5"/>
        <v>0</v>
      </c>
    </row>
    <row r="48" spans="1:15" ht="16.5" customHeight="1">
      <c r="A48" s="2"/>
      <c r="B48" s="200"/>
      <c r="C48" s="200"/>
      <c r="D48" s="2"/>
      <c r="E48" s="162"/>
      <c r="F48" s="95"/>
      <c r="G48" s="95"/>
      <c r="H48" s="96">
        <f t="shared" si="0"/>
        <v>0</v>
      </c>
      <c r="I48" s="95"/>
      <c r="J48" s="95"/>
      <c r="K48" s="96">
        <f t="shared" si="12"/>
        <v>0</v>
      </c>
      <c r="L48" s="206">
        <f t="shared" si="13"/>
        <v>0</v>
      </c>
      <c r="M48" s="205">
        <f t="shared" si="3"/>
        <v>0</v>
      </c>
      <c r="N48" s="205">
        <f t="shared" si="4"/>
        <v>0</v>
      </c>
      <c r="O48" s="205">
        <f t="shared" si="5"/>
        <v>0</v>
      </c>
    </row>
    <row r="49" spans="1:15" ht="16.5" customHeight="1">
      <c r="A49" s="2"/>
      <c r="B49" s="200"/>
      <c r="C49" s="200"/>
      <c r="D49" s="2"/>
      <c r="E49" s="162"/>
      <c r="F49" s="95"/>
      <c r="G49" s="95"/>
      <c r="H49" s="96">
        <f t="shared" si="0"/>
        <v>0</v>
      </c>
      <c r="I49" s="95"/>
      <c r="J49" s="95"/>
      <c r="K49" s="96">
        <f t="shared" si="12"/>
        <v>0</v>
      </c>
      <c r="L49" s="206">
        <f t="shared" si="13"/>
        <v>0</v>
      </c>
      <c r="M49" s="205">
        <f t="shared" si="3"/>
        <v>0</v>
      </c>
      <c r="N49" s="205">
        <f t="shared" si="4"/>
        <v>0</v>
      </c>
      <c r="O49" s="205">
        <f t="shared" si="5"/>
        <v>0</v>
      </c>
    </row>
    <row r="50" spans="1:15" ht="16.5" customHeight="1">
      <c r="A50" s="2"/>
      <c r="B50" s="200"/>
      <c r="C50" s="200"/>
      <c r="D50" s="2"/>
      <c r="E50" s="162"/>
      <c r="F50" s="95"/>
      <c r="G50" s="95"/>
      <c r="H50" s="96">
        <f t="shared" si="0"/>
        <v>0</v>
      </c>
      <c r="I50" s="95"/>
      <c r="J50" s="95"/>
      <c r="K50" s="96">
        <f t="shared" si="12"/>
        <v>0</v>
      </c>
      <c r="L50" s="206">
        <f t="shared" si="13"/>
        <v>0</v>
      </c>
      <c r="M50" s="205">
        <f t="shared" si="3"/>
        <v>0</v>
      </c>
      <c r="N50" s="205">
        <f t="shared" si="4"/>
        <v>0</v>
      </c>
      <c r="O50" s="205">
        <f t="shared" si="5"/>
        <v>0</v>
      </c>
    </row>
    <row r="51" spans="1:15" ht="16.5" customHeight="1">
      <c r="A51" s="2"/>
      <c r="B51" s="200"/>
      <c r="C51" s="200"/>
      <c r="D51" s="2"/>
      <c r="E51" s="162"/>
      <c r="F51" s="95"/>
      <c r="G51" s="95"/>
      <c r="H51" s="96">
        <f t="shared" si="0"/>
        <v>0</v>
      </c>
      <c r="I51" s="95"/>
      <c r="J51" s="95"/>
      <c r="K51" s="96">
        <f t="shared" ref="K51" si="14">SUM(I51:J51)</f>
        <v>0</v>
      </c>
      <c r="L51" s="206">
        <f t="shared" ref="L51" si="15">IF(H51&gt;0,E51,0)</f>
        <v>0</v>
      </c>
      <c r="M51" s="205">
        <f t="shared" si="3"/>
        <v>0</v>
      </c>
      <c r="N51" s="205">
        <f t="shared" si="4"/>
        <v>0</v>
      </c>
      <c r="O51" s="205">
        <f t="shared" si="5"/>
        <v>0</v>
      </c>
    </row>
    <row r="52" spans="1:15" ht="16.5" customHeight="1">
      <c r="A52" s="2"/>
      <c r="B52" s="200"/>
      <c r="C52" s="200"/>
      <c r="D52" s="2"/>
      <c r="E52" s="162"/>
      <c r="F52" s="95"/>
      <c r="G52" s="95"/>
      <c r="H52" s="96">
        <f t="shared" si="0"/>
        <v>0</v>
      </c>
      <c r="I52" s="95"/>
      <c r="J52" s="95"/>
      <c r="K52" s="96">
        <f t="shared" si="12"/>
        <v>0</v>
      </c>
      <c r="L52" s="206">
        <f t="shared" si="13"/>
        <v>0</v>
      </c>
      <c r="M52" s="205">
        <f t="shared" si="3"/>
        <v>0</v>
      </c>
      <c r="N52" s="205">
        <f t="shared" si="4"/>
        <v>0</v>
      </c>
      <c r="O52" s="205">
        <f t="shared" si="5"/>
        <v>0</v>
      </c>
    </row>
    <row r="53" spans="1:15" ht="16.5" customHeight="1">
      <c r="A53" s="2"/>
      <c r="B53" s="200"/>
      <c r="C53" s="200"/>
      <c r="D53" s="2"/>
      <c r="E53" s="162"/>
      <c r="F53" s="95"/>
      <c r="G53" s="95"/>
      <c r="H53" s="96">
        <f t="shared" si="0"/>
        <v>0</v>
      </c>
      <c r="I53" s="95"/>
      <c r="J53" s="95"/>
      <c r="K53" s="96">
        <f t="shared" ref="K53:K74" si="16">SUM(I53:J53)</f>
        <v>0</v>
      </c>
      <c r="L53" s="206">
        <f t="shared" ref="L53:L74" si="17">IF(H53&gt;0,E53,0)</f>
        <v>0</v>
      </c>
      <c r="M53" s="205">
        <f t="shared" si="3"/>
        <v>0</v>
      </c>
      <c r="N53" s="205">
        <f t="shared" si="4"/>
        <v>0</v>
      </c>
      <c r="O53" s="205">
        <f t="shared" si="5"/>
        <v>0</v>
      </c>
    </row>
    <row r="54" spans="1:15" ht="16.5" customHeight="1">
      <c r="A54" s="2"/>
      <c r="B54" s="200"/>
      <c r="C54" s="200"/>
      <c r="D54" s="2"/>
      <c r="E54" s="162"/>
      <c r="F54" s="95"/>
      <c r="G54" s="95"/>
      <c r="H54" s="96">
        <f t="shared" si="0"/>
        <v>0</v>
      </c>
      <c r="I54" s="95"/>
      <c r="J54" s="95"/>
      <c r="K54" s="96">
        <f t="shared" si="16"/>
        <v>0</v>
      </c>
      <c r="L54" s="206">
        <f t="shared" si="17"/>
        <v>0</v>
      </c>
      <c r="M54" s="205">
        <f t="shared" si="3"/>
        <v>0</v>
      </c>
      <c r="N54" s="205">
        <f t="shared" si="4"/>
        <v>0</v>
      </c>
      <c r="O54" s="205">
        <f t="shared" si="5"/>
        <v>0</v>
      </c>
    </row>
    <row r="55" spans="1:15" ht="16.5" customHeight="1">
      <c r="A55" s="2"/>
      <c r="B55" s="200"/>
      <c r="C55" s="200"/>
      <c r="D55" s="2"/>
      <c r="E55" s="162"/>
      <c r="F55" s="95"/>
      <c r="G55" s="95"/>
      <c r="H55" s="96">
        <f t="shared" si="0"/>
        <v>0</v>
      </c>
      <c r="I55" s="95"/>
      <c r="J55" s="95"/>
      <c r="K55" s="96">
        <f t="shared" si="16"/>
        <v>0</v>
      </c>
      <c r="L55" s="206">
        <f t="shared" si="17"/>
        <v>0</v>
      </c>
      <c r="M55" s="205">
        <f t="shared" si="3"/>
        <v>0</v>
      </c>
      <c r="N55" s="205">
        <f t="shared" si="4"/>
        <v>0</v>
      </c>
      <c r="O55" s="205">
        <f t="shared" si="5"/>
        <v>0</v>
      </c>
    </row>
    <row r="56" spans="1:15" ht="16.5" customHeight="1">
      <c r="A56" s="2"/>
      <c r="B56" s="200"/>
      <c r="C56" s="200"/>
      <c r="D56" s="2"/>
      <c r="E56" s="162"/>
      <c r="F56" s="95"/>
      <c r="G56" s="95"/>
      <c r="H56" s="96">
        <f t="shared" si="0"/>
        <v>0</v>
      </c>
      <c r="I56" s="95"/>
      <c r="J56" s="95"/>
      <c r="K56" s="96">
        <f t="shared" si="16"/>
        <v>0</v>
      </c>
      <c r="L56" s="206">
        <f t="shared" si="17"/>
        <v>0</v>
      </c>
      <c r="M56" s="205">
        <f t="shared" si="3"/>
        <v>0</v>
      </c>
      <c r="N56" s="205">
        <f t="shared" si="4"/>
        <v>0</v>
      </c>
      <c r="O56" s="205">
        <f t="shared" si="5"/>
        <v>0</v>
      </c>
    </row>
    <row r="57" spans="1:15" ht="16.5" customHeight="1">
      <c r="A57" s="2"/>
      <c r="B57" s="200"/>
      <c r="C57" s="200"/>
      <c r="D57" s="2"/>
      <c r="E57" s="162"/>
      <c r="F57" s="95"/>
      <c r="G57" s="95"/>
      <c r="H57" s="96">
        <f t="shared" si="0"/>
        <v>0</v>
      </c>
      <c r="I57" s="95"/>
      <c r="J57" s="95"/>
      <c r="K57" s="96">
        <f t="shared" si="16"/>
        <v>0</v>
      </c>
      <c r="L57" s="206">
        <f t="shared" si="17"/>
        <v>0</v>
      </c>
      <c r="M57" s="205">
        <f t="shared" si="3"/>
        <v>0</v>
      </c>
      <c r="N57" s="205">
        <f t="shared" si="4"/>
        <v>0</v>
      </c>
      <c r="O57" s="205">
        <f t="shared" si="5"/>
        <v>0</v>
      </c>
    </row>
    <row r="58" spans="1:15" ht="16.5" customHeight="1">
      <c r="A58" s="2"/>
      <c r="B58" s="200"/>
      <c r="C58" s="200"/>
      <c r="D58" s="2"/>
      <c r="E58" s="162"/>
      <c r="F58" s="95"/>
      <c r="G58" s="95"/>
      <c r="H58" s="96">
        <f t="shared" si="0"/>
        <v>0</v>
      </c>
      <c r="I58" s="95"/>
      <c r="J58" s="95"/>
      <c r="K58" s="96">
        <f t="shared" si="16"/>
        <v>0</v>
      </c>
      <c r="L58" s="206">
        <f t="shared" si="17"/>
        <v>0</v>
      </c>
      <c r="M58" s="205">
        <f t="shared" si="3"/>
        <v>0</v>
      </c>
      <c r="N58" s="205">
        <f t="shared" si="4"/>
        <v>0</v>
      </c>
      <c r="O58" s="205">
        <f t="shared" si="5"/>
        <v>0</v>
      </c>
    </row>
    <row r="59" spans="1:15" ht="16.5" customHeight="1">
      <c r="A59" s="2"/>
      <c r="B59" s="200"/>
      <c r="C59" s="200"/>
      <c r="D59" s="2"/>
      <c r="E59" s="162"/>
      <c r="F59" s="95"/>
      <c r="G59" s="95"/>
      <c r="H59" s="96">
        <f t="shared" si="0"/>
        <v>0</v>
      </c>
      <c r="I59" s="95"/>
      <c r="J59" s="95"/>
      <c r="K59" s="96">
        <f t="shared" si="16"/>
        <v>0</v>
      </c>
      <c r="L59" s="206">
        <f t="shared" si="17"/>
        <v>0</v>
      </c>
      <c r="M59" s="205">
        <f t="shared" si="3"/>
        <v>0</v>
      </c>
      <c r="N59" s="205">
        <f t="shared" si="4"/>
        <v>0</v>
      </c>
      <c r="O59" s="205">
        <f t="shared" si="5"/>
        <v>0</v>
      </c>
    </row>
    <row r="60" spans="1:15" ht="16.5" customHeight="1">
      <c r="A60" s="2"/>
      <c r="B60" s="200"/>
      <c r="C60" s="200"/>
      <c r="D60" s="2"/>
      <c r="E60" s="162"/>
      <c r="F60" s="95"/>
      <c r="G60" s="95"/>
      <c r="H60" s="96">
        <f t="shared" si="0"/>
        <v>0</v>
      </c>
      <c r="I60" s="95"/>
      <c r="J60" s="95"/>
      <c r="K60" s="96">
        <f t="shared" si="16"/>
        <v>0</v>
      </c>
      <c r="L60" s="206">
        <f t="shared" si="17"/>
        <v>0</v>
      </c>
      <c r="M60" s="205">
        <f t="shared" si="3"/>
        <v>0</v>
      </c>
      <c r="N60" s="205">
        <f t="shared" si="4"/>
        <v>0</v>
      </c>
      <c r="O60" s="205">
        <f t="shared" si="5"/>
        <v>0</v>
      </c>
    </row>
    <row r="61" spans="1:15" ht="16.5" customHeight="1">
      <c r="A61" s="2"/>
      <c r="B61" s="200"/>
      <c r="C61" s="200"/>
      <c r="D61" s="2"/>
      <c r="E61" s="162"/>
      <c r="F61" s="95"/>
      <c r="G61" s="95"/>
      <c r="H61" s="96">
        <f t="shared" si="0"/>
        <v>0</v>
      </c>
      <c r="I61" s="95"/>
      <c r="J61" s="95"/>
      <c r="K61" s="96">
        <f t="shared" ref="K61" si="18">SUM(I61:J61)</f>
        <v>0</v>
      </c>
      <c r="L61" s="206">
        <f t="shared" ref="L61" si="19">IF(H61&gt;0,E61,0)</f>
        <v>0</v>
      </c>
      <c r="M61" s="205">
        <f t="shared" si="3"/>
        <v>0</v>
      </c>
      <c r="N61" s="205">
        <f t="shared" si="4"/>
        <v>0</v>
      </c>
      <c r="O61" s="205">
        <f t="shared" si="5"/>
        <v>0</v>
      </c>
    </row>
    <row r="62" spans="1:15" ht="16.5" customHeight="1">
      <c r="A62" s="2"/>
      <c r="B62" s="200"/>
      <c r="C62" s="200"/>
      <c r="D62" s="2"/>
      <c r="E62" s="162"/>
      <c r="F62" s="95"/>
      <c r="G62" s="95"/>
      <c r="H62" s="96">
        <f t="shared" si="0"/>
        <v>0</v>
      </c>
      <c r="I62" s="95"/>
      <c r="J62" s="95"/>
      <c r="K62" s="96">
        <f t="shared" si="16"/>
        <v>0</v>
      </c>
      <c r="L62" s="206">
        <f t="shared" si="17"/>
        <v>0</v>
      </c>
      <c r="M62" s="205">
        <f t="shared" si="3"/>
        <v>0</v>
      </c>
      <c r="N62" s="205">
        <f t="shared" si="4"/>
        <v>0</v>
      </c>
      <c r="O62" s="205">
        <f t="shared" si="5"/>
        <v>0</v>
      </c>
    </row>
    <row r="63" spans="1:15" ht="16.5" customHeight="1">
      <c r="A63" s="2"/>
      <c r="B63" s="200"/>
      <c r="C63" s="200"/>
      <c r="D63" s="2"/>
      <c r="E63" s="162"/>
      <c r="F63" s="95"/>
      <c r="G63" s="95"/>
      <c r="H63" s="96">
        <f t="shared" si="0"/>
        <v>0</v>
      </c>
      <c r="I63" s="95"/>
      <c r="J63" s="95"/>
      <c r="K63" s="96">
        <f t="shared" si="16"/>
        <v>0</v>
      </c>
      <c r="L63" s="206">
        <f t="shared" si="17"/>
        <v>0</v>
      </c>
      <c r="M63" s="205">
        <f t="shared" si="3"/>
        <v>0</v>
      </c>
      <c r="N63" s="205">
        <f t="shared" si="4"/>
        <v>0</v>
      </c>
      <c r="O63" s="205">
        <f t="shared" si="5"/>
        <v>0</v>
      </c>
    </row>
    <row r="64" spans="1:15" ht="16.5" customHeight="1">
      <c r="A64" s="2"/>
      <c r="B64" s="200"/>
      <c r="C64" s="200"/>
      <c r="D64" s="2"/>
      <c r="E64" s="162"/>
      <c r="F64" s="95"/>
      <c r="G64" s="95"/>
      <c r="H64" s="96">
        <f t="shared" si="0"/>
        <v>0</v>
      </c>
      <c r="I64" s="95"/>
      <c r="J64" s="95"/>
      <c r="K64" s="96">
        <f t="shared" si="16"/>
        <v>0</v>
      </c>
      <c r="L64" s="206">
        <f t="shared" si="17"/>
        <v>0</v>
      </c>
      <c r="M64" s="205">
        <f t="shared" si="3"/>
        <v>0</v>
      </c>
      <c r="N64" s="205">
        <f t="shared" si="4"/>
        <v>0</v>
      </c>
      <c r="O64" s="205">
        <f t="shared" si="5"/>
        <v>0</v>
      </c>
    </row>
    <row r="65" spans="1:15" ht="16.5" customHeight="1">
      <c r="A65" s="2"/>
      <c r="B65" s="200"/>
      <c r="C65" s="200"/>
      <c r="D65" s="2"/>
      <c r="E65" s="162"/>
      <c r="F65" s="95"/>
      <c r="G65" s="95"/>
      <c r="H65" s="96">
        <f t="shared" si="0"/>
        <v>0</v>
      </c>
      <c r="I65" s="95"/>
      <c r="J65" s="95"/>
      <c r="K65" s="96">
        <f t="shared" si="16"/>
        <v>0</v>
      </c>
      <c r="L65" s="206">
        <f t="shared" si="17"/>
        <v>0</v>
      </c>
      <c r="M65" s="205">
        <f t="shared" si="3"/>
        <v>0</v>
      </c>
      <c r="N65" s="205">
        <f t="shared" si="4"/>
        <v>0</v>
      </c>
      <c r="O65" s="205">
        <f t="shared" si="5"/>
        <v>0</v>
      </c>
    </row>
    <row r="66" spans="1:15" ht="16.5" customHeight="1">
      <c r="A66" s="2"/>
      <c r="B66" s="200"/>
      <c r="C66" s="200"/>
      <c r="D66" s="2"/>
      <c r="E66" s="162"/>
      <c r="F66" s="95"/>
      <c r="G66" s="95"/>
      <c r="H66" s="96">
        <f t="shared" si="0"/>
        <v>0</v>
      </c>
      <c r="I66" s="95"/>
      <c r="J66" s="95"/>
      <c r="K66" s="96">
        <f t="shared" si="16"/>
        <v>0</v>
      </c>
      <c r="L66" s="206">
        <f t="shared" si="17"/>
        <v>0</v>
      </c>
      <c r="M66" s="205">
        <f t="shared" si="3"/>
        <v>0</v>
      </c>
      <c r="N66" s="205">
        <f t="shared" si="4"/>
        <v>0</v>
      </c>
      <c r="O66" s="205">
        <f t="shared" si="5"/>
        <v>0</v>
      </c>
    </row>
    <row r="67" spans="1:15" ht="16.5" customHeight="1">
      <c r="A67" s="2"/>
      <c r="B67" s="200"/>
      <c r="C67" s="200"/>
      <c r="D67" s="2"/>
      <c r="E67" s="162"/>
      <c r="F67" s="95"/>
      <c r="G67" s="95"/>
      <c r="H67" s="96">
        <f t="shared" si="0"/>
        <v>0</v>
      </c>
      <c r="I67" s="95"/>
      <c r="J67" s="95"/>
      <c r="K67" s="96">
        <f t="shared" si="16"/>
        <v>0</v>
      </c>
      <c r="L67" s="206">
        <f t="shared" si="17"/>
        <v>0</v>
      </c>
      <c r="M67" s="205">
        <f t="shared" si="3"/>
        <v>0</v>
      </c>
      <c r="N67" s="205">
        <f t="shared" si="4"/>
        <v>0</v>
      </c>
      <c r="O67" s="205">
        <f t="shared" si="5"/>
        <v>0</v>
      </c>
    </row>
    <row r="68" spans="1:15" ht="16.5" customHeight="1">
      <c r="A68" s="2"/>
      <c r="B68" s="200"/>
      <c r="C68" s="200"/>
      <c r="D68" s="2"/>
      <c r="E68" s="162"/>
      <c r="F68" s="95"/>
      <c r="G68" s="95"/>
      <c r="H68" s="96">
        <f t="shared" si="0"/>
        <v>0</v>
      </c>
      <c r="I68" s="95"/>
      <c r="J68" s="95"/>
      <c r="K68" s="96">
        <f t="shared" si="16"/>
        <v>0</v>
      </c>
      <c r="L68" s="206">
        <f t="shared" si="17"/>
        <v>0</v>
      </c>
      <c r="M68" s="205">
        <f t="shared" si="3"/>
        <v>0</v>
      </c>
      <c r="N68" s="205">
        <f t="shared" si="4"/>
        <v>0</v>
      </c>
      <c r="O68" s="205">
        <f t="shared" si="5"/>
        <v>0</v>
      </c>
    </row>
    <row r="69" spans="1:15" ht="16.5" customHeight="1">
      <c r="A69" s="2"/>
      <c r="B69" s="200"/>
      <c r="C69" s="200"/>
      <c r="D69" s="2"/>
      <c r="E69" s="162"/>
      <c r="F69" s="95"/>
      <c r="G69" s="95"/>
      <c r="H69" s="96">
        <f t="shared" si="0"/>
        <v>0</v>
      </c>
      <c r="I69" s="95"/>
      <c r="J69" s="95"/>
      <c r="K69" s="96">
        <f t="shared" si="16"/>
        <v>0</v>
      </c>
      <c r="L69" s="206">
        <f t="shared" si="17"/>
        <v>0</v>
      </c>
      <c r="M69" s="205">
        <f t="shared" si="3"/>
        <v>0</v>
      </c>
      <c r="N69" s="205">
        <f t="shared" si="4"/>
        <v>0</v>
      </c>
      <c r="O69" s="205">
        <f t="shared" si="5"/>
        <v>0</v>
      </c>
    </row>
    <row r="70" spans="1:15" ht="16.5" customHeight="1">
      <c r="A70" s="2"/>
      <c r="B70" s="200"/>
      <c r="C70" s="200"/>
      <c r="D70" s="2"/>
      <c r="E70" s="162"/>
      <c r="F70" s="95"/>
      <c r="G70" s="95"/>
      <c r="H70" s="96">
        <f t="shared" si="0"/>
        <v>0</v>
      </c>
      <c r="I70" s="95"/>
      <c r="J70" s="95"/>
      <c r="K70" s="96">
        <f t="shared" si="16"/>
        <v>0</v>
      </c>
      <c r="L70" s="206">
        <f t="shared" si="17"/>
        <v>0</v>
      </c>
      <c r="M70" s="205">
        <f t="shared" si="3"/>
        <v>0</v>
      </c>
      <c r="N70" s="205">
        <f t="shared" si="4"/>
        <v>0</v>
      </c>
      <c r="O70" s="205">
        <f t="shared" si="5"/>
        <v>0</v>
      </c>
    </row>
    <row r="71" spans="1:15" ht="16.5" customHeight="1">
      <c r="A71" s="2"/>
      <c r="B71" s="200"/>
      <c r="C71" s="200"/>
      <c r="D71" s="2"/>
      <c r="E71" s="162"/>
      <c r="F71" s="95"/>
      <c r="G71" s="95"/>
      <c r="H71" s="96">
        <f t="shared" ref="H71:H106" si="20">IF(B71=3,0,IF(B71=4,0,IF(C71=3,0,F71*G71)))</f>
        <v>0</v>
      </c>
      <c r="I71" s="95"/>
      <c r="J71" s="95"/>
      <c r="K71" s="96">
        <f t="shared" si="16"/>
        <v>0</v>
      </c>
      <c r="L71" s="206">
        <f t="shared" si="17"/>
        <v>0</v>
      </c>
      <c r="M71" s="205">
        <f t="shared" si="3"/>
        <v>0</v>
      </c>
      <c r="N71" s="205">
        <f t="shared" si="4"/>
        <v>0</v>
      </c>
      <c r="O71" s="205">
        <f t="shared" si="5"/>
        <v>0</v>
      </c>
    </row>
    <row r="72" spans="1:15" ht="16.5" customHeight="1">
      <c r="A72" s="2"/>
      <c r="B72" s="200"/>
      <c r="C72" s="200"/>
      <c r="D72" s="2"/>
      <c r="E72" s="162"/>
      <c r="F72" s="95"/>
      <c r="G72" s="95"/>
      <c r="H72" s="96">
        <f t="shared" si="20"/>
        <v>0</v>
      </c>
      <c r="I72" s="95"/>
      <c r="J72" s="95"/>
      <c r="K72" s="96">
        <f t="shared" ref="K72" si="21">SUM(I72:J72)</f>
        <v>0</v>
      </c>
      <c r="L72" s="206">
        <f t="shared" ref="L72" si="22">IF(H72&gt;0,E72,0)</f>
        <v>0</v>
      </c>
      <c r="M72" s="205">
        <f t="shared" ref="M72:M103" si="23">E72*F72</f>
        <v>0</v>
      </c>
      <c r="N72" s="205">
        <f t="shared" ref="N72:N103" si="24">E72*G72</f>
        <v>0</v>
      </c>
      <c r="O72" s="205">
        <f t="shared" ref="O72:O103" si="25">E72*H72</f>
        <v>0</v>
      </c>
    </row>
    <row r="73" spans="1:15" ht="16.5" customHeight="1">
      <c r="A73" s="2"/>
      <c r="B73" s="200"/>
      <c r="C73" s="200"/>
      <c r="D73" s="2"/>
      <c r="E73" s="162"/>
      <c r="F73" s="95"/>
      <c r="G73" s="95"/>
      <c r="H73" s="96">
        <f t="shared" si="20"/>
        <v>0</v>
      </c>
      <c r="I73" s="95"/>
      <c r="J73" s="95"/>
      <c r="K73" s="96">
        <f t="shared" si="16"/>
        <v>0</v>
      </c>
      <c r="L73" s="206">
        <f t="shared" si="17"/>
        <v>0</v>
      </c>
      <c r="M73" s="205">
        <f t="shared" si="23"/>
        <v>0</v>
      </c>
      <c r="N73" s="205">
        <f t="shared" si="24"/>
        <v>0</v>
      </c>
      <c r="O73" s="205">
        <f t="shared" si="25"/>
        <v>0</v>
      </c>
    </row>
    <row r="74" spans="1:15" ht="16.5" customHeight="1">
      <c r="A74" s="2"/>
      <c r="B74" s="200"/>
      <c r="C74" s="200"/>
      <c r="D74" s="2"/>
      <c r="E74" s="162"/>
      <c r="F74" s="95"/>
      <c r="G74" s="95"/>
      <c r="H74" s="96">
        <f t="shared" si="20"/>
        <v>0</v>
      </c>
      <c r="I74" s="95"/>
      <c r="J74" s="95"/>
      <c r="K74" s="96">
        <f t="shared" si="16"/>
        <v>0</v>
      </c>
      <c r="L74" s="206">
        <f t="shared" si="17"/>
        <v>0</v>
      </c>
      <c r="M74" s="205">
        <f t="shared" si="23"/>
        <v>0</v>
      </c>
      <c r="N74" s="205">
        <f t="shared" si="24"/>
        <v>0</v>
      </c>
      <c r="O74" s="205">
        <f t="shared" si="25"/>
        <v>0</v>
      </c>
    </row>
    <row r="75" spans="1:15" ht="16.5" customHeight="1">
      <c r="A75" s="2"/>
      <c r="B75" s="200"/>
      <c r="C75" s="200"/>
      <c r="D75" s="2"/>
      <c r="E75" s="162"/>
      <c r="F75" s="95"/>
      <c r="G75" s="95"/>
      <c r="H75" s="96">
        <f t="shared" si="20"/>
        <v>0</v>
      </c>
      <c r="I75" s="95"/>
      <c r="J75" s="95"/>
      <c r="K75" s="96">
        <f t="shared" ref="K75:K96" si="26">SUM(I75:J75)</f>
        <v>0</v>
      </c>
      <c r="L75" s="206">
        <f t="shared" ref="L75:L96" si="27">IF(H75&gt;0,E75,0)</f>
        <v>0</v>
      </c>
      <c r="M75" s="205">
        <f t="shared" si="23"/>
        <v>0</v>
      </c>
      <c r="N75" s="205">
        <f t="shared" si="24"/>
        <v>0</v>
      </c>
      <c r="O75" s="205">
        <f t="shared" si="25"/>
        <v>0</v>
      </c>
    </row>
    <row r="76" spans="1:15" ht="16.5" customHeight="1">
      <c r="A76" s="2"/>
      <c r="B76" s="200"/>
      <c r="C76" s="200"/>
      <c r="D76" s="2"/>
      <c r="E76" s="162"/>
      <c r="F76" s="95"/>
      <c r="G76" s="95"/>
      <c r="H76" s="96">
        <f t="shared" si="20"/>
        <v>0</v>
      </c>
      <c r="I76" s="95"/>
      <c r="J76" s="95"/>
      <c r="K76" s="96">
        <f t="shared" si="26"/>
        <v>0</v>
      </c>
      <c r="L76" s="206">
        <f t="shared" si="27"/>
        <v>0</v>
      </c>
      <c r="M76" s="205">
        <f t="shared" si="23"/>
        <v>0</v>
      </c>
      <c r="N76" s="205">
        <f t="shared" si="24"/>
        <v>0</v>
      </c>
      <c r="O76" s="205">
        <f t="shared" si="25"/>
        <v>0</v>
      </c>
    </row>
    <row r="77" spans="1:15" ht="16.5" customHeight="1">
      <c r="A77" s="2"/>
      <c r="B77" s="200"/>
      <c r="C77" s="200"/>
      <c r="D77" s="2"/>
      <c r="E77" s="162"/>
      <c r="F77" s="95"/>
      <c r="G77" s="95"/>
      <c r="H77" s="96">
        <f t="shared" si="20"/>
        <v>0</v>
      </c>
      <c r="I77" s="95"/>
      <c r="J77" s="95"/>
      <c r="K77" s="96">
        <f t="shared" si="26"/>
        <v>0</v>
      </c>
      <c r="L77" s="206">
        <f t="shared" si="27"/>
        <v>0</v>
      </c>
      <c r="M77" s="205">
        <f t="shared" si="23"/>
        <v>0</v>
      </c>
      <c r="N77" s="205">
        <f t="shared" si="24"/>
        <v>0</v>
      </c>
      <c r="O77" s="205">
        <f t="shared" si="25"/>
        <v>0</v>
      </c>
    </row>
    <row r="78" spans="1:15" ht="16.5" customHeight="1">
      <c r="A78" s="2"/>
      <c r="B78" s="200"/>
      <c r="C78" s="200"/>
      <c r="D78" s="2"/>
      <c r="E78" s="162"/>
      <c r="F78" s="95"/>
      <c r="G78" s="95"/>
      <c r="H78" s="96">
        <f t="shared" si="20"/>
        <v>0</v>
      </c>
      <c r="I78" s="95"/>
      <c r="J78" s="95"/>
      <c r="K78" s="96">
        <f t="shared" si="26"/>
        <v>0</v>
      </c>
      <c r="L78" s="206">
        <f t="shared" si="27"/>
        <v>0</v>
      </c>
      <c r="M78" s="205">
        <f t="shared" si="23"/>
        <v>0</v>
      </c>
      <c r="N78" s="205">
        <f t="shared" si="24"/>
        <v>0</v>
      </c>
      <c r="O78" s="205">
        <f t="shared" si="25"/>
        <v>0</v>
      </c>
    </row>
    <row r="79" spans="1:15" ht="16.5" customHeight="1">
      <c r="A79" s="2"/>
      <c r="B79" s="200"/>
      <c r="C79" s="200"/>
      <c r="D79" s="2"/>
      <c r="E79" s="162"/>
      <c r="F79" s="95"/>
      <c r="G79" s="95"/>
      <c r="H79" s="96">
        <f t="shared" si="20"/>
        <v>0</v>
      </c>
      <c r="I79" s="95"/>
      <c r="J79" s="95"/>
      <c r="K79" s="96">
        <f t="shared" si="26"/>
        <v>0</v>
      </c>
      <c r="L79" s="206">
        <f t="shared" si="27"/>
        <v>0</v>
      </c>
      <c r="M79" s="205">
        <f t="shared" si="23"/>
        <v>0</v>
      </c>
      <c r="N79" s="205">
        <f t="shared" si="24"/>
        <v>0</v>
      </c>
      <c r="O79" s="205">
        <f t="shared" si="25"/>
        <v>0</v>
      </c>
    </row>
    <row r="80" spans="1:15" ht="16.5" customHeight="1">
      <c r="A80" s="2"/>
      <c r="B80" s="200"/>
      <c r="C80" s="200"/>
      <c r="D80" s="2"/>
      <c r="E80" s="162"/>
      <c r="F80" s="95"/>
      <c r="G80" s="95"/>
      <c r="H80" s="96">
        <f t="shared" si="20"/>
        <v>0</v>
      </c>
      <c r="I80" s="95"/>
      <c r="J80" s="95"/>
      <c r="K80" s="96">
        <f t="shared" si="26"/>
        <v>0</v>
      </c>
      <c r="L80" s="206">
        <f t="shared" si="27"/>
        <v>0</v>
      </c>
      <c r="M80" s="205">
        <f t="shared" si="23"/>
        <v>0</v>
      </c>
      <c r="N80" s="205">
        <f t="shared" si="24"/>
        <v>0</v>
      </c>
      <c r="O80" s="205">
        <f t="shared" si="25"/>
        <v>0</v>
      </c>
    </row>
    <row r="81" spans="1:15" ht="16.5" customHeight="1">
      <c r="A81" s="2"/>
      <c r="B81" s="200"/>
      <c r="C81" s="200"/>
      <c r="D81" s="2"/>
      <c r="E81" s="162"/>
      <c r="F81" s="95"/>
      <c r="G81" s="95"/>
      <c r="H81" s="96">
        <f t="shared" si="20"/>
        <v>0</v>
      </c>
      <c r="I81" s="95"/>
      <c r="J81" s="95"/>
      <c r="K81" s="96">
        <f t="shared" si="26"/>
        <v>0</v>
      </c>
      <c r="L81" s="206">
        <f t="shared" si="27"/>
        <v>0</v>
      </c>
      <c r="M81" s="205">
        <f t="shared" si="23"/>
        <v>0</v>
      </c>
      <c r="N81" s="205">
        <f t="shared" si="24"/>
        <v>0</v>
      </c>
      <c r="O81" s="205">
        <f t="shared" si="25"/>
        <v>0</v>
      </c>
    </row>
    <row r="82" spans="1:15" ht="16.5" customHeight="1">
      <c r="A82" s="2"/>
      <c r="B82" s="200"/>
      <c r="C82" s="200"/>
      <c r="D82" s="2"/>
      <c r="E82" s="162"/>
      <c r="F82" s="95"/>
      <c r="G82" s="95"/>
      <c r="H82" s="96">
        <f t="shared" si="20"/>
        <v>0</v>
      </c>
      <c r="I82" s="95"/>
      <c r="J82" s="95"/>
      <c r="K82" s="96">
        <f t="shared" si="26"/>
        <v>0</v>
      </c>
      <c r="L82" s="206">
        <f t="shared" si="27"/>
        <v>0</v>
      </c>
      <c r="M82" s="205">
        <f t="shared" si="23"/>
        <v>0</v>
      </c>
      <c r="N82" s="205">
        <f t="shared" si="24"/>
        <v>0</v>
      </c>
      <c r="O82" s="205">
        <f t="shared" si="25"/>
        <v>0</v>
      </c>
    </row>
    <row r="83" spans="1:15" ht="16.5" customHeight="1">
      <c r="A83" s="2"/>
      <c r="B83" s="200"/>
      <c r="C83" s="200"/>
      <c r="D83" s="2"/>
      <c r="E83" s="162"/>
      <c r="F83" s="95"/>
      <c r="G83" s="95"/>
      <c r="H83" s="96">
        <f t="shared" si="20"/>
        <v>0</v>
      </c>
      <c r="I83" s="95"/>
      <c r="J83" s="95"/>
      <c r="K83" s="96">
        <f t="shared" ref="K83" si="28">SUM(I83:J83)</f>
        <v>0</v>
      </c>
      <c r="L83" s="206">
        <f t="shared" ref="L83" si="29">IF(H83&gt;0,E83,0)</f>
        <v>0</v>
      </c>
      <c r="M83" s="205">
        <f t="shared" si="23"/>
        <v>0</v>
      </c>
      <c r="N83" s="205">
        <f t="shared" si="24"/>
        <v>0</v>
      </c>
      <c r="O83" s="205">
        <f t="shared" si="25"/>
        <v>0</v>
      </c>
    </row>
    <row r="84" spans="1:15" ht="16.5" customHeight="1">
      <c r="A84" s="2"/>
      <c r="B84" s="200"/>
      <c r="C84" s="200"/>
      <c r="D84" s="2"/>
      <c r="E84" s="162"/>
      <c r="F84" s="95"/>
      <c r="G84" s="95"/>
      <c r="H84" s="96">
        <f t="shared" si="20"/>
        <v>0</v>
      </c>
      <c r="I84" s="95"/>
      <c r="J84" s="95"/>
      <c r="K84" s="96">
        <f t="shared" si="26"/>
        <v>0</v>
      </c>
      <c r="L84" s="206">
        <f t="shared" si="27"/>
        <v>0</v>
      </c>
      <c r="M84" s="205">
        <f t="shared" si="23"/>
        <v>0</v>
      </c>
      <c r="N84" s="205">
        <f t="shared" si="24"/>
        <v>0</v>
      </c>
      <c r="O84" s="205">
        <f t="shared" si="25"/>
        <v>0</v>
      </c>
    </row>
    <row r="85" spans="1:15" ht="16.5" customHeight="1">
      <c r="A85" s="2"/>
      <c r="B85" s="200"/>
      <c r="C85" s="200"/>
      <c r="D85" s="2"/>
      <c r="E85" s="162"/>
      <c r="F85" s="95"/>
      <c r="G85" s="95"/>
      <c r="H85" s="96">
        <f t="shared" si="20"/>
        <v>0</v>
      </c>
      <c r="I85" s="95"/>
      <c r="J85" s="95"/>
      <c r="K85" s="96">
        <f t="shared" si="26"/>
        <v>0</v>
      </c>
      <c r="L85" s="206">
        <f t="shared" si="27"/>
        <v>0</v>
      </c>
      <c r="M85" s="205">
        <f t="shared" si="23"/>
        <v>0</v>
      </c>
      <c r="N85" s="205">
        <f t="shared" si="24"/>
        <v>0</v>
      </c>
      <c r="O85" s="205">
        <f t="shared" si="25"/>
        <v>0</v>
      </c>
    </row>
    <row r="86" spans="1:15" ht="16.5" customHeight="1">
      <c r="A86" s="2"/>
      <c r="B86" s="200"/>
      <c r="C86" s="200"/>
      <c r="D86" s="2"/>
      <c r="E86" s="162"/>
      <c r="F86" s="95"/>
      <c r="G86" s="95"/>
      <c r="H86" s="96">
        <f t="shared" si="20"/>
        <v>0</v>
      </c>
      <c r="I86" s="95"/>
      <c r="J86" s="95"/>
      <c r="K86" s="96">
        <f t="shared" si="26"/>
        <v>0</v>
      </c>
      <c r="L86" s="206">
        <f t="shared" si="27"/>
        <v>0</v>
      </c>
      <c r="M86" s="205">
        <f t="shared" si="23"/>
        <v>0</v>
      </c>
      <c r="N86" s="205">
        <f t="shared" si="24"/>
        <v>0</v>
      </c>
      <c r="O86" s="205">
        <f t="shared" si="25"/>
        <v>0</v>
      </c>
    </row>
    <row r="87" spans="1:15" ht="16.5" customHeight="1">
      <c r="A87" s="2"/>
      <c r="B87" s="200"/>
      <c r="C87" s="200"/>
      <c r="D87" s="2"/>
      <c r="E87" s="162"/>
      <c r="F87" s="95"/>
      <c r="G87" s="95"/>
      <c r="H87" s="96">
        <f t="shared" si="20"/>
        <v>0</v>
      </c>
      <c r="I87" s="95"/>
      <c r="J87" s="95"/>
      <c r="K87" s="96">
        <f t="shared" si="26"/>
        <v>0</v>
      </c>
      <c r="L87" s="206">
        <f t="shared" si="27"/>
        <v>0</v>
      </c>
      <c r="M87" s="205">
        <f t="shared" si="23"/>
        <v>0</v>
      </c>
      <c r="N87" s="205">
        <f t="shared" si="24"/>
        <v>0</v>
      </c>
      <c r="O87" s="205">
        <f t="shared" si="25"/>
        <v>0</v>
      </c>
    </row>
    <row r="88" spans="1:15" ht="16.5" customHeight="1">
      <c r="A88" s="2"/>
      <c r="B88" s="200"/>
      <c r="C88" s="200"/>
      <c r="D88" s="2"/>
      <c r="E88" s="162"/>
      <c r="F88" s="95"/>
      <c r="G88" s="95"/>
      <c r="H88" s="96">
        <f t="shared" si="20"/>
        <v>0</v>
      </c>
      <c r="I88" s="95"/>
      <c r="J88" s="95"/>
      <c r="K88" s="96">
        <f t="shared" si="26"/>
        <v>0</v>
      </c>
      <c r="L88" s="206">
        <f t="shared" si="27"/>
        <v>0</v>
      </c>
      <c r="M88" s="205">
        <f t="shared" si="23"/>
        <v>0</v>
      </c>
      <c r="N88" s="205">
        <f t="shared" si="24"/>
        <v>0</v>
      </c>
      <c r="O88" s="205">
        <f t="shared" si="25"/>
        <v>0</v>
      </c>
    </row>
    <row r="89" spans="1:15" ht="16.5" customHeight="1">
      <c r="A89" s="2"/>
      <c r="B89" s="200"/>
      <c r="C89" s="200"/>
      <c r="D89" s="2"/>
      <c r="E89" s="162"/>
      <c r="F89" s="95"/>
      <c r="G89" s="95"/>
      <c r="H89" s="96">
        <f t="shared" si="20"/>
        <v>0</v>
      </c>
      <c r="I89" s="95"/>
      <c r="J89" s="95"/>
      <c r="K89" s="96">
        <f t="shared" si="26"/>
        <v>0</v>
      </c>
      <c r="L89" s="206">
        <f t="shared" si="27"/>
        <v>0</v>
      </c>
      <c r="M89" s="205">
        <f t="shared" si="23"/>
        <v>0</v>
      </c>
      <c r="N89" s="205">
        <f t="shared" si="24"/>
        <v>0</v>
      </c>
      <c r="O89" s="205">
        <f t="shared" si="25"/>
        <v>0</v>
      </c>
    </row>
    <row r="90" spans="1:15" ht="16.5" customHeight="1">
      <c r="A90" s="2"/>
      <c r="B90" s="200"/>
      <c r="C90" s="200"/>
      <c r="D90" s="2"/>
      <c r="E90" s="162"/>
      <c r="F90" s="95"/>
      <c r="G90" s="95"/>
      <c r="H90" s="96">
        <f t="shared" si="20"/>
        <v>0</v>
      </c>
      <c r="I90" s="95"/>
      <c r="J90" s="95"/>
      <c r="K90" s="96">
        <f t="shared" si="26"/>
        <v>0</v>
      </c>
      <c r="L90" s="206">
        <f t="shared" si="27"/>
        <v>0</v>
      </c>
      <c r="M90" s="205">
        <f t="shared" si="23"/>
        <v>0</v>
      </c>
      <c r="N90" s="205">
        <f t="shared" si="24"/>
        <v>0</v>
      </c>
      <c r="O90" s="205">
        <f t="shared" si="25"/>
        <v>0</v>
      </c>
    </row>
    <row r="91" spans="1:15" ht="16.5" customHeight="1">
      <c r="A91" s="2"/>
      <c r="B91" s="200"/>
      <c r="C91" s="200"/>
      <c r="D91" s="2"/>
      <c r="E91" s="162"/>
      <c r="F91" s="95"/>
      <c r="G91" s="95"/>
      <c r="H91" s="96">
        <f t="shared" si="20"/>
        <v>0</v>
      </c>
      <c r="I91" s="95"/>
      <c r="J91" s="95"/>
      <c r="K91" s="96">
        <f t="shared" si="26"/>
        <v>0</v>
      </c>
      <c r="L91" s="206">
        <f t="shared" si="27"/>
        <v>0</v>
      </c>
      <c r="M91" s="205">
        <f t="shared" si="23"/>
        <v>0</v>
      </c>
      <c r="N91" s="205">
        <f t="shared" si="24"/>
        <v>0</v>
      </c>
      <c r="O91" s="205">
        <f t="shared" si="25"/>
        <v>0</v>
      </c>
    </row>
    <row r="92" spans="1:15" ht="16.5" customHeight="1">
      <c r="A92" s="2"/>
      <c r="B92" s="200"/>
      <c r="C92" s="200"/>
      <c r="D92" s="2"/>
      <c r="E92" s="162"/>
      <c r="F92" s="95"/>
      <c r="G92" s="95"/>
      <c r="H92" s="96">
        <f t="shared" si="20"/>
        <v>0</v>
      </c>
      <c r="I92" s="95"/>
      <c r="J92" s="95"/>
      <c r="K92" s="96">
        <f t="shared" si="26"/>
        <v>0</v>
      </c>
      <c r="L92" s="206">
        <f t="shared" si="27"/>
        <v>0</v>
      </c>
      <c r="M92" s="205">
        <f t="shared" si="23"/>
        <v>0</v>
      </c>
      <c r="N92" s="205">
        <f t="shared" si="24"/>
        <v>0</v>
      </c>
      <c r="O92" s="205">
        <f t="shared" si="25"/>
        <v>0</v>
      </c>
    </row>
    <row r="93" spans="1:15" ht="16.5" customHeight="1">
      <c r="A93" s="2"/>
      <c r="B93" s="200"/>
      <c r="C93" s="200"/>
      <c r="D93" s="2"/>
      <c r="E93" s="162"/>
      <c r="F93" s="95"/>
      <c r="G93" s="95"/>
      <c r="H93" s="96">
        <f t="shared" si="20"/>
        <v>0</v>
      </c>
      <c r="I93" s="95"/>
      <c r="J93" s="95"/>
      <c r="K93" s="96">
        <f t="shared" si="26"/>
        <v>0</v>
      </c>
      <c r="L93" s="206">
        <f t="shared" si="27"/>
        <v>0</v>
      </c>
      <c r="M93" s="205">
        <f t="shared" si="23"/>
        <v>0</v>
      </c>
      <c r="N93" s="205">
        <f t="shared" si="24"/>
        <v>0</v>
      </c>
      <c r="O93" s="205">
        <f t="shared" si="25"/>
        <v>0</v>
      </c>
    </row>
    <row r="94" spans="1:15" ht="16.5" customHeight="1">
      <c r="A94" s="2"/>
      <c r="B94" s="200"/>
      <c r="C94" s="200"/>
      <c r="D94" s="2"/>
      <c r="E94" s="162"/>
      <c r="F94" s="95"/>
      <c r="G94" s="95"/>
      <c r="H94" s="96">
        <f t="shared" si="20"/>
        <v>0</v>
      </c>
      <c r="I94" s="95"/>
      <c r="J94" s="95"/>
      <c r="K94" s="96">
        <f t="shared" ref="K94" si="30">SUM(I94:J94)</f>
        <v>0</v>
      </c>
      <c r="L94" s="206">
        <f t="shared" ref="L94" si="31">IF(H94&gt;0,E94,0)</f>
        <v>0</v>
      </c>
      <c r="M94" s="205">
        <f t="shared" si="23"/>
        <v>0</v>
      </c>
      <c r="N94" s="205">
        <f t="shared" si="24"/>
        <v>0</v>
      </c>
      <c r="O94" s="205">
        <f t="shared" si="25"/>
        <v>0</v>
      </c>
    </row>
    <row r="95" spans="1:15" ht="16.5" customHeight="1">
      <c r="A95" s="2"/>
      <c r="B95" s="200"/>
      <c r="C95" s="200"/>
      <c r="D95" s="2"/>
      <c r="E95" s="162"/>
      <c r="F95" s="95"/>
      <c r="G95" s="95"/>
      <c r="H95" s="96">
        <f t="shared" si="20"/>
        <v>0</v>
      </c>
      <c r="I95" s="95"/>
      <c r="J95" s="95"/>
      <c r="K95" s="96">
        <f t="shared" si="26"/>
        <v>0</v>
      </c>
      <c r="L95" s="206">
        <f t="shared" si="27"/>
        <v>0</v>
      </c>
      <c r="M95" s="205">
        <f t="shared" si="23"/>
        <v>0</v>
      </c>
      <c r="N95" s="205">
        <f t="shared" si="24"/>
        <v>0</v>
      </c>
      <c r="O95" s="205">
        <f t="shared" si="25"/>
        <v>0</v>
      </c>
    </row>
    <row r="96" spans="1:15" ht="16.5" customHeight="1">
      <c r="A96" s="2"/>
      <c r="B96" s="200"/>
      <c r="C96" s="200"/>
      <c r="D96" s="2"/>
      <c r="E96" s="162"/>
      <c r="F96" s="95"/>
      <c r="G96" s="95"/>
      <c r="H96" s="96">
        <f t="shared" si="20"/>
        <v>0</v>
      </c>
      <c r="I96" s="95"/>
      <c r="J96" s="95"/>
      <c r="K96" s="96">
        <f t="shared" si="26"/>
        <v>0</v>
      </c>
      <c r="L96" s="206">
        <f t="shared" si="27"/>
        <v>0</v>
      </c>
      <c r="M96" s="205">
        <f t="shared" si="23"/>
        <v>0</v>
      </c>
      <c r="N96" s="205">
        <f t="shared" si="24"/>
        <v>0</v>
      </c>
      <c r="O96" s="205">
        <f t="shared" si="25"/>
        <v>0</v>
      </c>
    </row>
    <row r="97" spans="1:15" ht="16.5" customHeight="1">
      <c r="A97" s="2"/>
      <c r="B97" s="200"/>
      <c r="C97" s="200"/>
      <c r="D97" s="2"/>
      <c r="E97" s="162"/>
      <c r="F97" s="95"/>
      <c r="G97" s="95"/>
      <c r="H97" s="96">
        <f t="shared" si="20"/>
        <v>0</v>
      </c>
      <c r="I97" s="95"/>
      <c r="J97" s="95"/>
      <c r="K97" s="96">
        <f t="shared" ref="K97:K106" si="32">SUM(I97:J97)</f>
        <v>0</v>
      </c>
      <c r="L97" s="206">
        <f t="shared" ref="L97:L103" si="33">IF(H97&gt;0,E97,0)</f>
        <v>0</v>
      </c>
      <c r="M97" s="205">
        <f t="shared" si="23"/>
        <v>0</v>
      </c>
      <c r="N97" s="205">
        <f t="shared" si="24"/>
        <v>0</v>
      </c>
      <c r="O97" s="205">
        <f t="shared" si="25"/>
        <v>0</v>
      </c>
    </row>
    <row r="98" spans="1:15" ht="16.5" customHeight="1">
      <c r="A98" s="2"/>
      <c r="B98" s="200"/>
      <c r="C98" s="200"/>
      <c r="D98" s="2"/>
      <c r="E98" s="162"/>
      <c r="F98" s="95"/>
      <c r="G98" s="95"/>
      <c r="H98" s="96">
        <f t="shared" si="20"/>
        <v>0</v>
      </c>
      <c r="I98" s="95"/>
      <c r="J98" s="95"/>
      <c r="K98" s="96">
        <f t="shared" si="32"/>
        <v>0</v>
      </c>
      <c r="L98" s="206">
        <f t="shared" si="33"/>
        <v>0</v>
      </c>
      <c r="M98" s="205">
        <f t="shared" si="23"/>
        <v>0</v>
      </c>
      <c r="N98" s="205">
        <f t="shared" si="24"/>
        <v>0</v>
      </c>
      <c r="O98" s="205">
        <f t="shared" si="25"/>
        <v>0</v>
      </c>
    </row>
    <row r="99" spans="1:15" ht="16.5" customHeight="1">
      <c r="A99" s="2"/>
      <c r="B99" s="200"/>
      <c r="C99" s="200"/>
      <c r="D99" s="2"/>
      <c r="E99" s="162"/>
      <c r="F99" s="95"/>
      <c r="G99" s="95"/>
      <c r="H99" s="96">
        <f t="shared" si="20"/>
        <v>0</v>
      </c>
      <c r="I99" s="95"/>
      <c r="J99" s="95"/>
      <c r="K99" s="96">
        <f t="shared" ref="K99" si="34">SUM(I99:J99)</f>
        <v>0</v>
      </c>
      <c r="L99" s="206">
        <f t="shared" ref="L99" si="35">IF(H99&gt;0,E99,0)</f>
        <v>0</v>
      </c>
      <c r="M99" s="205">
        <f t="shared" si="23"/>
        <v>0</v>
      </c>
      <c r="N99" s="205">
        <f t="shared" si="24"/>
        <v>0</v>
      </c>
      <c r="O99" s="205">
        <f t="shared" si="25"/>
        <v>0</v>
      </c>
    </row>
    <row r="100" spans="1:15" ht="16.5" customHeight="1">
      <c r="A100" s="2"/>
      <c r="B100" s="200"/>
      <c r="C100" s="200"/>
      <c r="D100" s="2"/>
      <c r="E100" s="162"/>
      <c r="F100" s="95"/>
      <c r="G100" s="95"/>
      <c r="H100" s="96">
        <f t="shared" si="20"/>
        <v>0</v>
      </c>
      <c r="I100" s="95"/>
      <c r="J100" s="95"/>
      <c r="K100" s="96">
        <f t="shared" si="32"/>
        <v>0</v>
      </c>
      <c r="L100" s="206">
        <f t="shared" si="33"/>
        <v>0</v>
      </c>
      <c r="M100" s="205">
        <f t="shared" si="23"/>
        <v>0</v>
      </c>
      <c r="N100" s="205">
        <f t="shared" si="24"/>
        <v>0</v>
      </c>
      <c r="O100" s="205">
        <f t="shared" si="25"/>
        <v>0</v>
      </c>
    </row>
    <row r="101" spans="1:15" ht="16.5" customHeight="1">
      <c r="A101" s="2"/>
      <c r="B101" s="200"/>
      <c r="C101" s="200"/>
      <c r="D101" s="2"/>
      <c r="E101" s="162"/>
      <c r="F101" s="95"/>
      <c r="G101" s="95"/>
      <c r="H101" s="96">
        <f t="shared" si="20"/>
        <v>0</v>
      </c>
      <c r="I101" s="95"/>
      <c r="J101" s="95"/>
      <c r="K101" s="96">
        <f t="shared" si="32"/>
        <v>0</v>
      </c>
      <c r="L101" s="206">
        <f t="shared" si="33"/>
        <v>0</v>
      </c>
      <c r="M101" s="205">
        <f t="shared" si="23"/>
        <v>0</v>
      </c>
      <c r="N101" s="205">
        <f t="shared" si="24"/>
        <v>0</v>
      </c>
      <c r="O101" s="205">
        <f t="shared" si="25"/>
        <v>0</v>
      </c>
    </row>
    <row r="102" spans="1:15" ht="16.5" customHeight="1">
      <c r="A102" s="2"/>
      <c r="B102" s="200"/>
      <c r="C102" s="200"/>
      <c r="D102" s="2"/>
      <c r="E102" s="162"/>
      <c r="F102" s="95"/>
      <c r="G102" s="95"/>
      <c r="H102" s="96">
        <f t="shared" si="20"/>
        <v>0</v>
      </c>
      <c r="I102" s="95"/>
      <c r="J102" s="95"/>
      <c r="K102" s="96">
        <f t="shared" si="32"/>
        <v>0</v>
      </c>
      <c r="L102" s="206">
        <f t="shared" si="33"/>
        <v>0</v>
      </c>
      <c r="M102" s="205">
        <f t="shared" si="23"/>
        <v>0</v>
      </c>
      <c r="N102" s="205">
        <f t="shared" si="24"/>
        <v>0</v>
      </c>
      <c r="O102" s="205">
        <f t="shared" si="25"/>
        <v>0</v>
      </c>
    </row>
    <row r="103" spans="1:15" ht="16.5" customHeight="1">
      <c r="A103" s="2"/>
      <c r="B103" s="200"/>
      <c r="C103" s="200"/>
      <c r="D103" s="2"/>
      <c r="E103" s="162"/>
      <c r="F103" s="95"/>
      <c r="G103" s="95"/>
      <c r="H103" s="96">
        <f t="shared" si="20"/>
        <v>0</v>
      </c>
      <c r="I103" s="95"/>
      <c r="J103" s="95"/>
      <c r="K103" s="96">
        <f t="shared" si="32"/>
        <v>0</v>
      </c>
      <c r="L103" s="206">
        <f t="shared" si="33"/>
        <v>0</v>
      </c>
      <c r="M103" s="205">
        <f t="shared" si="23"/>
        <v>0</v>
      </c>
      <c r="N103" s="205">
        <f t="shared" si="24"/>
        <v>0</v>
      </c>
      <c r="O103" s="205">
        <f t="shared" si="25"/>
        <v>0</v>
      </c>
    </row>
    <row r="104" spans="1:15" ht="16.5" customHeight="1">
      <c r="A104" s="2"/>
      <c r="B104" s="200"/>
      <c r="C104" s="200"/>
      <c r="D104" s="2"/>
      <c r="E104" s="162"/>
      <c r="F104" s="95"/>
      <c r="G104" s="95"/>
      <c r="H104" s="96">
        <f t="shared" si="20"/>
        <v>0</v>
      </c>
      <c r="I104" s="95"/>
      <c r="J104" s="95"/>
      <c r="K104" s="96">
        <f t="shared" si="32"/>
        <v>0</v>
      </c>
      <c r="L104" s="206">
        <f t="shared" ref="L104:L106" si="36">IF(H104&gt;0,E104,0)</f>
        <v>0</v>
      </c>
      <c r="M104" s="205">
        <f t="shared" ref="M104:M106" si="37">E104*F104</f>
        <v>0</v>
      </c>
      <c r="N104" s="205">
        <f t="shared" ref="N104:N106" si="38">E104*G104</f>
        <v>0</v>
      </c>
      <c r="O104" s="205">
        <f t="shared" ref="O104:O106" si="39">E104*H104</f>
        <v>0</v>
      </c>
    </row>
    <row r="105" spans="1:15" ht="16.5" customHeight="1">
      <c r="A105" s="2"/>
      <c r="B105" s="200"/>
      <c r="C105" s="200"/>
      <c r="D105" s="2"/>
      <c r="E105" s="162"/>
      <c r="F105" s="95"/>
      <c r="G105" s="95"/>
      <c r="H105" s="96">
        <f t="shared" ref="H105" si="40">IF(B105=3,0,IF(B105=4,0,IF(C105=3,0,F105*G105)))</f>
        <v>0</v>
      </c>
      <c r="I105" s="95"/>
      <c r="J105" s="95"/>
      <c r="K105" s="96">
        <f t="shared" ref="K105" si="41">SUM(I105:J105)</f>
        <v>0</v>
      </c>
      <c r="L105" s="206">
        <f t="shared" si="36"/>
        <v>0</v>
      </c>
      <c r="M105" s="205">
        <f t="shared" si="37"/>
        <v>0</v>
      </c>
      <c r="N105" s="205">
        <f t="shared" si="38"/>
        <v>0</v>
      </c>
      <c r="O105" s="205">
        <f t="shared" si="39"/>
        <v>0</v>
      </c>
    </row>
    <row r="106" spans="1:15" ht="16.5" customHeight="1">
      <c r="A106" s="2"/>
      <c r="B106" s="200"/>
      <c r="C106" s="200"/>
      <c r="D106" s="2"/>
      <c r="E106" s="162"/>
      <c r="F106" s="95"/>
      <c r="G106" s="95"/>
      <c r="H106" s="96">
        <f t="shared" si="20"/>
        <v>0</v>
      </c>
      <c r="I106" s="95"/>
      <c r="J106" s="95"/>
      <c r="K106" s="96">
        <f t="shared" si="32"/>
        <v>0</v>
      </c>
      <c r="L106" s="206">
        <f t="shared" si="36"/>
        <v>0</v>
      </c>
      <c r="M106" s="205">
        <f t="shared" si="37"/>
        <v>0</v>
      </c>
      <c r="N106" s="205">
        <f t="shared" si="38"/>
        <v>0</v>
      </c>
      <c r="O106" s="205">
        <f t="shared" si="39"/>
        <v>0</v>
      </c>
    </row>
    <row r="107" spans="1:15" ht="16.5" customHeight="1">
      <c r="A107" s="379" t="s">
        <v>100</v>
      </c>
      <c r="B107" s="343"/>
      <c r="C107" s="343"/>
      <c r="D107" s="344"/>
      <c r="E107" s="209">
        <f>SUM(E7:E106)</f>
        <v>0</v>
      </c>
      <c r="F107" s="207">
        <f>(E7*F7+E8*F8+E9*F9+E10*F10+E11*F11+E12*F12+E13*F13+E14*F14+E15*F15+E16*F16+E17*F17+E18*F18+E19*F19+E20*F20+E21*F21+E22*F22+E23*F23+E24*F24+E25*F25+E26*F26+E27*F27+E28*F28+E29*F29+E30*F30+E31*F31+E32*F32+E33*F33+E34*F34+E35*F35+E36*F36+E37*F37+E38*F38+E39*F39+E40*F40+E41*F41+E42*F42+E43*F43+E44*F44+E45*F45+E46*F46+E47*F47+E48*F48+E49*F49+E50*F50+E51*F51+E52*F52+E53*F53+E54*F54+E55*F55+E56*F56+E57*F57+E58*F58+E59*F59+E60*F60+E61*F61+E62*F62+E63*F63+E64*F64+E65*F65+E66*F66+E67*F67+E68*F68+E69*F69+E70*F70+E71*F71+E72*F72+E73*F73+E74*F74+E75*F75+E76*F76+E77*F77+E78*F78+E79*F79+E80*F80+E81*F81+E82*F82+E83*F83+E84*F84+E85*F85+E86*F86+E87*F87+E88*F88+E89*F89+E90*F90+E91*F91+E92*F92+E93*F93+E94*F94+E95*F95+E96*F96+E97*F97+E98*F98+E99*F99+E100*F100+E101*F101+E102*F102+E103*F103+E104*F104+E105*F105+E106*F106)</f>
        <v>0</v>
      </c>
      <c r="G107" s="207">
        <f>(E7*G7+E8*G8+E9*G9+E10*G10+E11*G11+E12*G12+E13*G13+E14*G14+E15*G15+E16*G16+E17*G17+E18*G18+E19*G19+E20*G20+E21*G21+E22*G22+E23*G23+E24*G24+E25*G25+E26*G26+E27*G27+E28*G28+E29*G29+E30*G30+E31*G31+E32*G32+E33*G33+E34*G34+E35*G35+E36*G36+E37*G37+E38*G38+E39*G39+E40*G40+E41*G41+E42*G42+E43*G43+E44*G44+E45*G45+E46*G46+E47*G47+E48*G48+E49*G49+E50*G50+E51*G51+E52*G52+E53*G53+E54*G54+E55*G55+E56*G56+E57*G57+E58*G58+E59*G59+E60*G60+E61*G61+E62*G62+E63*G63+E64*G64+E65*G65+E66*G66+E67*G67+E68*G68+E69*G69+E70*G70+E71*G71+E72*G72+E73*G73+E74*G74+E75*G75+E76*G76+E77*G77+E78*G78+E79*G79+E80*G80+E81*G81+E82*G82+E83*G83+E84*G84+E85*G85+E86*G86+E87*G87+E88*G88+E89*G89+E90*G90+E91*G91+E92*G92+E93*G93+E94*G94+E95*G95+E96*G96+E97*G97+E98*G98+E99*G99+E100*G100+E101*G101+E102*G102+E103*G103+E104*G104+E105*G105+E106*G106)</f>
        <v>0</v>
      </c>
      <c r="H107" s="208">
        <f>(E7*H7+E8*H8+E9*H9+E10*H10+E11*H11+E12*H12+E13*H13+E14*H14+E15*H15+E16*H16+E17*H17+E18*H18+E19*H19+E20*H20+E21*H21+E22*H22+E23*H23+E24*H24+E25*H25+E26*H26+E27*H27+E28*H28+E29*H29+E30*H30+E31*H31+E32*H32+E33*H33+E34*H34+E35*H35+E36*H36+E37*H37+E38*H38+E39*H39+E40*H40+E41*H41+E42*H42+E43*H43+E44*H44+E45*H45+E46*H46+E47*H47+E48*H48+E49*H49+E50*H50+E51*H51+E52*H52+E53*H53+E54*H54+E55*H55+E56*H56+E57*H57+E58*H58+E59*H59+E60*H60+E61*H61+E62*H62+E63*H63+E64*H64+E65*H65+E66*H66+E67*H67+E68*H68+E69*H69+E70*H70+E71*H71+E72*H72+E73*H73+E74*H74+E75*H75+E76*H76+E77*H77+E78*H78+E79*H79+E80*H80+E81*H81+E82*H82+E83*H83+E84*H84+E85*H85+E86*H86+E87*H87+E88*H88+E89*H89+E90*H90+E91*H91+E92*H92+E93*H93+E94*H94+E95*H95+E96*H96+E97*H97+E98*H98+E99*H99+E100*H100+E101*H101+E102*H102+E103*H103+E104*H104+E105*H105+E106*H106)</f>
        <v>0</v>
      </c>
      <c r="I107" s="208">
        <f>(E7*I7+E8*I8+E9*I9+E10*I10+E11*I11+E12*I12+E13*I13+E14*I14+E15*I15+E16*I16+E17*I17+E18*I18+E19*I19+E20*I20+E21*I21+E22*I22+E23*I23+E24*I24+E25*I25+E26*I26+E27*I27+E28*I28+E29*I29+E30*I30+E31*I31+E32*I32+E33*I33+E34*I34+E35*I35+E36*I36+E37*I37+E38*I38+E39*I39+E40*I40+E41*I41+E42*I42+E43*I43+E44*I44+E45*I45+E46*I46+E47*I47+E48*I48+E49*I49+E50*I50+E51*I51+E52*I52+E53*I53+E54*I54+E55*I55+E56*I56+E57*I57+E58*I58+E59*I59+E60*I60+E61*I61+E62*I62+E63*I63+E64*I64+E65*I65+E66*I66+E67*I67+E68*I68+E69*I69+E70*I70+E71*I71+E72*I72+E73*I73+E74*I74+E75*I75+E76*I76+E77*I77+E78*I78+E79*I79+E80*I80+E81*I81+E82*I82+E83*I83+E84*I84+E85*I85+E86*I86+E87*I87+E88*I88+E89*I89+E90*I90+E91*I91+E92*I92+E93*I93+E94*I94+E95*I95+E96*I96+E97*I97+E98*I98+E99*I99+E100*I100+E101*I101+E102*I102+E103*I103+E104*I104+E105*I105+E106*I106)</f>
        <v>0</v>
      </c>
      <c r="J107" s="208">
        <f>(E7*J7+E8*J8+E9*J9+E10*J10+E11*J11+E12*J12+E13*J13+E14*J14+E15*J15+E16*J16+E17*J17+E18*J18+E19*J19+E20*J20+E21*J21+E22*J22+E23*J23+E24*J24+E25*J25+E26*J26+E27*J27+E28*J28+E29*J29+E30*J30+E31*J31+E32*J32+E33*J33+E34*J34+E35*J35+E36*J36+E37*J37+E38*J38+E39*J39+E40*J40+E41*J41+E42*J42+E43*J43+E44*J44+E45*J45+E46*J46+E47*J47+E48*J48+E49*J49+E50*J50+E51*J51+E52*J52+E53*J53+E54*J54+E55*J55+E56*J56+E57*J57+E58*J58+E59*J59+E60*J60+E61*J61+E62*J62+E63*J63+E64*J64+E65*J65+E66*J66+E67*J67+E68*J68+E69*J69+E70*J70+E71*J71+E72*J72+E73*J73+E74*J74+E75*J75+E76*J76+E77*J77+E78*J78+E79*J79+E80*J80+E81*J81+E82*J82+E83*J83+E84*J84+E85*J85+E86*J86+E87*J87+E88*J88+E89*J89+E90*J90+E91*J91+E92*J92+E93*J93+E94*J94+E95*J95+E96*J96+E97*J97+E98*J98+E99*J99+E100*J100+E101*J101+E102*J102+E103*J103+E104*J104+E105*J105+E106*J106)</f>
        <v>0</v>
      </c>
      <c r="K107" s="208">
        <f>SUM(I107:J107)</f>
        <v>0</v>
      </c>
      <c r="L107" s="8">
        <f>SUM(L7:L106)</f>
        <v>0</v>
      </c>
      <c r="M107" s="205">
        <f>SUM(M7:M106)</f>
        <v>0</v>
      </c>
      <c r="N107" s="205">
        <f>SUM(N7:N106)</f>
        <v>0</v>
      </c>
      <c r="O107" s="205">
        <f>SUM(O7:O106)</f>
        <v>0</v>
      </c>
    </row>
    <row r="108" spans="1:15" s="10" customFormat="1" ht="16.5" customHeight="1">
      <c r="A108" s="379" t="s">
        <v>131</v>
      </c>
      <c r="B108" s="343"/>
      <c r="C108" s="343"/>
      <c r="D108" s="344"/>
      <c r="E108" s="208">
        <f>IF(E107=0,0,E107/SUBTOTAL(3,E7:E106))</f>
        <v>0</v>
      </c>
      <c r="F108" s="207">
        <f>IF(E107=0,0,M107/E107)</f>
        <v>0</v>
      </c>
      <c r="G108" s="207">
        <f>IF(L107=0,0,N107/L107)</f>
        <v>0</v>
      </c>
      <c r="H108" s="208">
        <f>IF(L107=0,0,O107/L107)</f>
        <v>0</v>
      </c>
      <c r="I108" s="208">
        <f>IF($E107=0,0,I107/$E107)</f>
        <v>0</v>
      </c>
      <c r="J108" s="208">
        <f t="shared" ref="J108:K108" si="42">IF($E107=0,0,J107/$E107)</f>
        <v>0</v>
      </c>
      <c r="K108" s="208">
        <f t="shared" si="42"/>
        <v>0</v>
      </c>
      <c r="L108" s="105"/>
    </row>
    <row r="109" spans="1:15">
      <c r="A109" s="93" t="s">
        <v>98</v>
      </c>
      <c r="B109" s="54"/>
      <c r="C109" s="54"/>
      <c r="D109" s="54"/>
      <c r="E109" s="54"/>
      <c r="F109" s="108"/>
      <c r="G109" s="108"/>
      <c r="H109" s="54"/>
      <c r="I109" s="54"/>
      <c r="J109" s="54"/>
      <c r="K109" s="54"/>
    </row>
    <row r="110" spans="1:15" s="11" customFormat="1">
      <c r="A110" s="93" t="s">
        <v>245</v>
      </c>
      <c r="B110" s="54"/>
      <c r="C110" s="54"/>
      <c r="D110" s="54"/>
      <c r="E110" s="54"/>
      <c r="F110" s="108"/>
      <c r="G110" s="108"/>
      <c r="H110" s="54"/>
      <c r="I110" s="54"/>
      <c r="J110" s="54"/>
      <c r="K110" s="54"/>
      <c r="L110" s="107"/>
      <c r="M110" s="7"/>
      <c r="N110" s="7"/>
      <c r="O110" s="7"/>
    </row>
    <row r="111" spans="1:15">
      <c r="A111" s="93" t="s">
        <v>132</v>
      </c>
      <c r="M111" s="11"/>
      <c r="N111" s="11"/>
      <c r="O111" s="11"/>
    </row>
    <row r="112" spans="1:15">
      <c r="C112" s="94"/>
      <c r="F112" s="92"/>
      <c r="G112" s="92"/>
    </row>
    <row r="113" spans="6:7">
      <c r="F113" s="92"/>
      <c r="G113" s="92"/>
    </row>
    <row r="114" spans="6:7">
      <c r="F114" s="92"/>
      <c r="G114" s="92"/>
    </row>
    <row r="115" spans="6:7">
      <c r="F115" s="92"/>
      <c r="G115" s="92"/>
    </row>
    <row r="116" spans="6:7">
      <c r="F116" s="92"/>
      <c r="G116" s="92"/>
    </row>
    <row r="117" spans="6:7">
      <c r="F117" s="92"/>
      <c r="G117" s="92"/>
    </row>
    <row r="118" spans="6:7">
      <c r="F118" s="92"/>
      <c r="G118" s="92"/>
    </row>
    <row r="119" spans="6:7">
      <c r="F119" s="92"/>
      <c r="G119" s="92"/>
    </row>
    <row r="120" spans="6:7">
      <c r="F120" s="92"/>
      <c r="G120" s="92"/>
    </row>
    <row r="121" spans="6:7">
      <c r="F121" s="92"/>
      <c r="G121" s="92"/>
    </row>
    <row r="122" spans="6:7">
      <c r="F122" s="92"/>
      <c r="G122" s="92"/>
    </row>
    <row r="123" spans="6:7">
      <c r="F123" s="92"/>
      <c r="G123" s="92"/>
    </row>
    <row r="124" spans="6:7">
      <c r="F124" s="92"/>
      <c r="G124" s="92"/>
    </row>
    <row r="125" spans="6:7">
      <c r="F125" s="92"/>
      <c r="G125" s="92"/>
    </row>
    <row r="126" spans="6:7">
      <c r="F126" s="92"/>
      <c r="G126" s="92"/>
    </row>
    <row r="127" spans="6:7">
      <c r="F127" s="92"/>
      <c r="G127" s="92"/>
    </row>
    <row r="128" spans="6:7">
      <c r="F128" s="92"/>
      <c r="G128" s="92"/>
    </row>
    <row r="129" spans="6:7">
      <c r="F129" s="92"/>
      <c r="G129" s="92"/>
    </row>
    <row r="130" spans="6:7">
      <c r="F130" s="92"/>
      <c r="G130" s="92"/>
    </row>
    <row r="131" spans="6:7">
      <c r="F131" s="92"/>
      <c r="G131" s="92"/>
    </row>
    <row r="132" spans="6:7">
      <c r="F132" s="92"/>
      <c r="G132" s="92"/>
    </row>
    <row r="133" spans="6:7">
      <c r="F133" s="92"/>
      <c r="G133" s="92"/>
    </row>
    <row r="134" spans="6:7">
      <c r="F134" s="92"/>
      <c r="G134" s="92"/>
    </row>
    <row r="135" spans="6:7">
      <c r="F135" s="92"/>
      <c r="G135" s="92"/>
    </row>
    <row r="136" spans="6:7">
      <c r="F136" s="92"/>
      <c r="G136" s="92"/>
    </row>
    <row r="137" spans="6:7">
      <c r="F137" s="92"/>
      <c r="G137" s="92"/>
    </row>
    <row r="138" spans="6:7">
      <c r="F138" s="92"/>
      <c r="G138" s="92"/>
    </row>
    <row r="139" spans="6:7">
      <c r="F139" s="92"/>
      <c r="G139" s="92"/>
    </row>
    <row r="140" spans="6:7">
      <c r="F140" s="92"/>
      <c r="G140" s="92"/>
    </row>
    <row r="141" spans="6:7">
      <c r="F141" s="92"/>
      <c r="G141" s="92"/>
    </row>
    <row r="142" spans="6:7">
      <c r="F142" s="92"/>
      <c r="G142" s="92"/>
    </row>
    <row r="143" spans="6:7">
      <c r="F143" s="92"/>
      <c r="G143" s="92"/>
    </row>
    <row r="144" spans="6:7">
      <c r="F144" s="92"/>
      <c r="G144" s="92"/>
    </row>
    <row r="145" spans="6:7">
      <c r="F145" s="92"/>
      <c r="G145" s="92"/>
    </row>
    <row r="146" spans="6:7">
      <c r="F146" s="92"/>
      <c r="G146" s="92"/>
    </row>
    <row r="147" spans="6:7">
      <c r="F147" s="92"/>
      <c r="G147" s="92"/>
    </row>
    <row r="148" spans="6:7">
      <c r="F148" s="92"/>
      <c r="G148" s="92"/>
    </row>
    <row r="149" spans="6:7">
      <c r="F149" s="92"/>
      <c r="G149" s="92"/>
    </row>
    <row r="150" spans="6:7">
      <c r="F150" s="92"/>
      <c r="G150" s="92"/>
    </row>
    <row r="151" spans="6:7">
      <c r="F151" s="92"/>
      <c r="G151" s="92"/>
    </row>
    <row r="152" spans="6:7">
      <c r="F152" s="92"/>
      <c r="G152" s="92"/>
    </row>
    <row r="153" spans="6:7">
      <c r="F153" s="92"/>
      <c r="G153" s="92"/>
    </row>
    <row r="154" spans="6:7">
      <c r="F154" s="92"/>
      <c r="G154" s="92"/>
    </row>
    <row r="155" spans="6:7">
      <c r="F155" s="92"/>
      <c r="G155" s="92"/>
    </row>
    <row r="156" spans="6:7">
      <c r="F156" s="92"/>
      <c r="G156" s="92"/>
    </row>
    <row r="157" spans="6:7">
      <c r="F157" s="92"/>
      <c r="G157" s="92"/>
    </row>
    <row r="158" spans="6:7">
      <c r="F158" s="92"/>
      <c r="G158" s="92"/>
    </row>
    <row r="159" spans="6:7">
      <c r="F159" s="92"/>
      <c r="G159" s="92"/>
    </row>
    <row r="160" spans="6:7">
      <c r="F160" s="92"/>
      <c r="G160" s="92"/>
    </row>
    <row r="161" spans="6:7">
      <c r="F161" s="92"/>
      <c r="G161" s="92"/>
    </row>
    <row r="162" spans="6:7">
      <c r="F162" s="92"/>
      <c r="G162" s="92"/>
    </row>
    <row r="163" spans="6:7">
      <c r="F163" s="92"/>
      <c r="G163" s="92"/>
    </row>
    <row r="164" spans="6:7">
      <c r="F164" s="92"/>
      <c r="G164" s="92"/>
    </row>
    <row r="165" spans="6:7">
      <c r="F165" s="92"/>
      <c r="G165" s="92"/>
    </row>
    <row r="166" spans="6:7">
      <c r="F166" s="92"/>
      <c r="G166" s="92"/>
    </row>
    <row r="167" spans="6:7">
      <c r="F167" s="92"/>
      <c r="G167" s="92"/>
    </row>
    <row r="168" spans="6:7">
      <c r="F168" s="92"/>
      <c r="G168" s="92"/>
    </row>
    <row r="169" spans="6:7">
      <c r="F169" s="92"/>
      <c r="G169" s="92"/>
    </row>
    <row r="170" spans="6:7">
      <c r="F170" s="92"/>
      <c r="G170" s="92"/>
    </row>
    <row r="171" spans="6:7">
      <c r="F171" s="92"/>
      <c r="G171" s="92"/>
    </row>
    <row r="172" spans="6:7">
      <c r="F172" s="92"/>
      <c r="G172" s="92"/>
    </row>
    <row r="173" spans="6:7">
      <c r="F173" s="92"/>
      <c r="G173" s="92"/>
    </row>
    <row r="174" spans="6:7">
      <c r="F174" s="92"/>
      <c r="G174" s="92"/>
    </row>
    <row r="175" spans="6:7">
      <c r="F175" s="92"/>
      <c r="G175" s="92"/>
    </row>
    <row r="176" spans="6:7">
      <c r="F176" s="92"/>
      <c r="G176" s="92"/>
    </row>
    <row r="177" spans="6:7">
      <c r="F177" s="92"/>
      <c r="G177" s="92"/>
    </row>
    <row r="178" spans="6:7">
      <c r="F178" s="92"/>
      <c r="G178" s="92"/>
    </row>
    <row r="179" spans="6:7">
      <c r="F179" s="92"/>
      <c r="G179" s="92"/>
    </row>
    <row r="180" spans="6:7">
      <c r="F180" s="92"/>
      <c r="G180" s="92"/>
    </row>
    <row r="181" spans="6:7">
      <c r="F181" s="92"/>
      <c r="G181" s="92"/>
    </row>
    <row r="182" spans="6:7">
      <c r="F182" s="92"/>
      <c r="G182" s="92"/>
    </row>
    <row r="183" spans="6:7">
      <c r="F183" s="92"/>
      <c r="G183" s="92"/>
    </row>
    <row r="184" spans="6:7">
      <c r="F184" s="92"/>
      <c r="G184" s="92"/>
    </row>
    <row r="185" spans="6:7">
      <c r="F185" s="92"/>
      <c r="G185" s="92"/>
    </row>
    <row r="186" spans="6:7">
      <c r="F186" s="92"/>
      <c r="G186" s="92"/>
    </row>
    <row r="187" spans="6:7">
      <c r="F187" s="92"/>
      <c r="G187" s="92"/>
    </row>
    <row r="188" spans="6:7">
      <c r="F188" s="92"/>
      <c r="G188" s="92"/>
    </row>
    <row r="189" spans="6:7">
      <c r="F189" s="92"/>
      <c r="G189" s="92"/>
    </row>
  </sheetData>
  <sheetProtection password="8FB9" sheet="1" objects="1" scenarios="1" formatColumns="0" formatRows="0"/>
  <mergeCells count="13">
    <mergeCell ref="A107:D107"/>
    <mergeCell ref="A108:D108"/>
    <mergeCell ref="A1:K1"/>
    <mergeCell ref="A2:A6"/>
    <mergeCell ref="D2:D6"/>
    <mergeCell ref="E2:E6"/>
    <mergeCell ref="F2:F6"/>
    <mergeCell ref="G2:G6"/>
    <mergeCell ref="H2:H6"/>
    <mergeCell ref="I2:I6"/>
    <mergeCell ref="J2:J6"/>
    <mergeCell ref="K2:K6"/>
    <mergeCell ref="C2:C3"/>
  </mergeCells>
  <conditionalFormatting sqref="H7:H104 H106">
    <cfRule type="expression" dxfId="9" priority="9">
      <formula>C7=3</formula>
    </cfRule>
    <cfRule type="expression" dxfId="8" priority="11">
      <formula>B7&gt;2</formula>
    </cfRule>
  </conditionalFormatting>
  <conditionalFormatting sqref="B7:B104 B106">
    <cfRule type="cellIs" dxfId="7" priority="8" operator="notBetween">
      <formula>1</formula>
      <formula>4</formula>
    </cfRule>
  </conditionalFormatting>
  <conditionalFormatting sqref="C7:C104 C106">
    <cfRule type="expression" dxfId="6" priority="6">
      <formula>AND(B7&gt;2,C7=1)</formula>
    </cfRule>
    <cfRule type="cellIs" dxfId="5" priority="7" operator="notBetween">
      <formula>1</formula>
      <formula>3</formula>
    </cfRule>
  </conditionalFormatting>
  <conditionalFormatting sqref="H105">
    <cfRule type="expression" dxfId="4" priority="4">
      <formula>C105=3</formula>
    </cfRule>
    <cfRule type="expression" dxfId="3" priority="5">
      <formula>B105&gt;2</formula>
    </cfRule>
  </conditionalFormatting>
  <conditionalFormatting sqref="B105">
    <cfRule type="cellIs" dxfId="2" priority="3" operator="notBetween">
      <formula>1</formula>
      <formula>4</formula>
    </cfRule>
  </conditionalFormatting>
  <conditionalFormatting sqref="C105">
    <cfRule type="expression" dxfId="1" priority="1">
      <formula>AND(B105&gt;2,C105=1)</formula>
    </cfRule>
    <cfRule type="cellIs" dxfId="0" priority="2" operator="notBetween">
      <formula>1</formula>
      <formula>3</formula>
    </cfRule>
  </conditionalFormatting>
  <pageMargins left="0.59055118110236227" right="0.19685039370078741" top="0.59055118110236227" bottom="0.19685039370078741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DECAE1B500234C8966F390AFC0EA32" ma:contentTypeVersion="9" ma:contentTypeDescription="Ein neues Dokument erstellen." ma:contentTypeScope="" ma:versionID="87fd26451a4fca94eff16d237dd6e9a8">
  <xsd:schema xmlns:xsd="http://www.w3.org/2001/XMLSchema" xmlns:xs="http://www.w3.org/2001/XMLSchema" xmlns:p="http://schemas.microsoft.com/office/2006/metadata/properties" xmlns:ns2="15d7d04b-b6b0-4388-ab53-69ea35f40445" targetNamespace="http://schemas.microsoft.com/office/2006/metadata/properties" ma:root="true" ma:fieldsID="52233b13d168f1dddc143bae278e9238" ns2:_="">
    <xsd:import namespace="15d7d04b-b6b0-4388-ab53-69ea35f40445"/>
    <xsd:element name="properties">
      <xsd:complexType>
        <xsd:sequence>
          <xsd:element name="documentManagement">
            <xsd:complexType>
              <xsd:all>
                <xsd:element ref="ns2:From" minOccurs="0"/>
                <xsd:element ref="ns2:Cc" minOccurs="0"/>
                <xsd:element ref="ns2:Date" minOccurs="0"/>
                <xsd:element ref="ns2:To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7d04b-b6b0-4388-ab53-69ea35f40445" elementFormDefault="qualified">
    <xsd:import namespace="http://schemas.microsoft.com/office/2006/documentManagement/types"/>
    <xsd:import namespace="http://schemas.microsoft.com/office/infopath/2007/PartnerControls"/>
    <xsd:element name="From" ma:index="9" nillable="true" ma:displayName="From" ma:internalName="From">
      <xsd:simpleType>
        <xsd:restriction base="dms:Text"/>
      </xsd:simpleType>
    </xsd:element>
    <xsd:element name="Cc" ma:index="10" nillable="true" ma:displayName="Cc" ma:internalName="Cc">
      <xsd:simpleType>
        <xsd:restriction base="dms:Note">
          <xsd:maxLength value="255"/>
        </xsd:restriction>
      </xsd:simpleType>
    </xsd:element>
    <xsd:element name="Date" ma:index="11" nillable="true" ma:displayName="Date" ma:internalName="Date">
      <xsd:simpleType>
        <xsd:restriction base="dms:DateTime"/>
      </xsd:simpleType>
    </xsd:element>
    <xsd:element name="To" ma:index="12" nillable="true" ma:displayName="To" ma:internalName="To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 xmlns="15d7d04b-b6b0-4388-ab53-69ea35f40445" xsi:nil="true"/>
    <From xmlns="15d7d04b-b6b0-4388-ab53-69ea35f40445" xsi:nil="true"/>
    <To xmlns="15d7d04b-b6b0-4388-ab53-69ea35f40445" xsi:nil="true"/>
    <Date xmlns="15d7d04b-b6b0-4388-ab53-69ea35f40445" xsi:nil="true"/>
  </documentManagement>
</p:properties>
</file>

<file path=customXml/itemProps1.xml><?xml version="1.0" encoding="utf-8"?>
<ds:datastoreItem xmlns:ds="http://schemas.openxmlformats.org/officeDocument/2006/customXml" ds:itemID="{E1FD2EFE-136D-477B-A7FB-8823EF2CEA5E}"/>
</file>

<file path=customXml/itemProps2.xml><?xml version="1.0" encoding="utf-8"?>
<ds:datastoreItem xmlns:ds="http://schemas.openxmlformats.org/officeDocument/2006/customXml" ds:itemID="{D3A4922D-70AC-43C1-BE85-A12C558C4ABA}"/>
</file>

<file path=customXml/itemProps3.xml><?xml version="1.0" encoding="utf-8"?>
<ds:datastoreItem xmlns:ds="http://schemas.openxmlformats.org/officeDocument/2006/customXml" ds:itemID="{F509ABF8-3D8A-4637-9565-5F1F690C111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Allgemein</vt:lpstr>
      <vt:lpstr>Info_Bildung</vt:lpstr>
      <vt:lpstr>Öffentlichkeitsarbeit</vt:lpstr>
      <vt:lpstr>Netzwerkarbeit</vt:lpstr>
      <vt:lpstr>Konzeptioneller Bereich</vt:lpstr>
      <vt:lpstr>EAMA</vt:lpstr>
      <vt:lpstr>FBB</vt:lpstr>
      <vt:lpstr>FBB!Anzahl</vt:lpstr>
      <vt:lpstr>FBB!Anzahl1</vt:lpstr>
      <vt:lpstr>Allgemein!Druckbereich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Jahresstatistik_ueberregionale_oba_2017</dc:title>
  <dc:subject/>
  <dc:creator>strobl</dc:creator>
  <cp:lastModifiedBy>Fritsch, Mara</cp:lastModifiedBy>
  <cp:lastPrinted>2014-10-20T17:24:29Z</cp:lastPrinted>
  <dcterms:created xsi:type="dcterms:W3CDTF">2006-09-05T15:05:43Z</dcterms:created>
  <dcterms:modified xsi:type="dcterms:W3CDTF">2017-08-14T12:46:14Z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0x010100ABDECAE1B500234C8966F390AFC0EA32</vt:lpwstr>
  </property>
  <property fmtid="{D5CDD505-2E9C-101B-9397-08002B2CF9AE}" pid="3" name="Order">
    <vt:r8>17610200</vt:r8>
  </property>
  <property fmtid="{D5CDD505-2E9C-101B-9397-08002B2CF9AE}" pid="4" name="Projektbeschreibung">
    <vt:lpwstr/>
  </property>
</Properties>
</file>